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5"/>
  </bookViews>
  <sheets>
    <sheet name="Zał. nr 4" sheetId="1" r:id="rId1"/>
    <sheet name="Zał. nr 6" sheetId="2" r:id="rId2"/>
    <sheet name="Zał. nr 6-" sheetId="3" r:id="rId3"/>
    <sheet name="Zał. nr 7" sheetId="4" r:id="rId4"/>
    <sheet name="Zał. nr 5" sheetId="5" r:id="rId5"/>
    <sheet name="Zał. nr 8" sheetId="6" r:id="rId6"/>
  </sheets>
  <definedNames/>
  <calcPr fullCalcOnLoad="1"/>
</workbook>
</file>

<file path=xl/sharedStrings.xml><?xml version="1.0" encoding="utf-8"?>
<sst xmlns="http://schemas.openxmlformats.org/spreadsheetml/2006/main" count="589" uniqueCount="242">
  <si>
    <t>4.</t>
  </si>
  <si>
    <t>Dział</t>
  </si>
  <si>
    <t>Rozdział</t>
  </si>
  <si>
    <t>§</t>
  </si>
  <si>
    <t>Treść</t>
  </si>
  <si>
    <t>w tym: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</si>
  <si>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</si>
  <si>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</si>
  <si>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</si>
  <si>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</si>
  <si>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</si>
  <si>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</si>
  <si>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</si>
  <si>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</si>
  <si>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</si>
  <si>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</si>
  <si>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</si>
  <si>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</si>
  <si>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</si>
  <si>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</si>
  <si>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</si>
  <si>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</si>
  <si>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</si>
  <si>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</si>
  <si>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</si>
  <si>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</si>
  <si>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</si>
  <si>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</si>
  <si>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</si>
  <si>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</si>
  <si>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</si>
  <si>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</si>
  <si>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</si>
  <si>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x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</si>
  <si>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</si>
  <si>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</si>
  <si>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</si>
  <si>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</si>
  <si>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</si>
  <si>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</si>
  <si>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</si>
  <si>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</si>
  <si>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</si>
  <si>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</si>
  <si>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</si>
  <si>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</si>
  <si>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</si>
  <si>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</si>
  <si>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</si>
  <si>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</si>
  <si>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</si>
  <si>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</si>
  <si>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</si>
  <si>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</si>
  <si>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</si>
  <si>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</si>
  <si>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</si>
  <si>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</si>
  <si>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</si>
  <si>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</si>
  <si>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</si>
  <si>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</si>
  <si>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</si>
  <si>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</si>
  <si>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</si>
  <si>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</si>
  <si>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</si>
  <si>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</si>
  <si>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</si>
  <si>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</si>
  <si>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</si>
  <si>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</si>
  <si>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wynagrodzenia</t>
  </si>
  <si>
    <t>pochodne od wynagrodzeń</t>
  </si>
  <si>
    <t>dotacje</t>
  </si>
  <si>
    <t>Wydatki
bieżące</t>
  </si>
  <si>
    <t>Wydatki
majątkowe</t>
  </si>
  <si>
    <t>Dochody ogółem</t>
  </si>
  <si>
    <t>Środki
z budżetu krajowego</t>
  </si>
  <si>
    <t>Środki
z budżetu UE</t>
  </si>
  <si>
    <t>pożyczki
i kredyty</t>
  </si>
  <si>
    <t>Wydatki
w okresie realizacji Projektu (całkowita wartość Projektu)
(6+7)</t>
  </si>
  <si>
    <t>§*</t>
  </si>
  <si>
    <t>Klasyfikacja (dział, rozdział,
paragraf)</t>
  </si>
  <si>
    <t>L.p.</t>
  </si>
  <si>
    <t>Klasyfikacja</t>
  </si>
  <si>
    <t>Planowane dochody</t>
  </si>
  <si>
    <t>Nadwyżka (1-2)</t>
  </si>
  <si>
    <t>Deficyt (1-2)</t>
  </si>
  <si>
    <t>Finansowanie (Przychody - Rozchody)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</si>
  <si>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</si>
  <si>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</si>
  <si>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</si>
  <si>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</si>
  <si>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</si>
  <si>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</si>
  <si>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</si>
  <si>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</si>
  <si>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Przewidywany stan na koniec roku</t>
  </si>
  <si>
    <t>Rodzaj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</si>
  <si>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</si>
  <si>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</si>
  <si>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</si>
  <si>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</si>
  <si>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</si>
  <si>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</si>
  <si>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</si>
  <si>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</si>
  <si>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</si>
  <si>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</si>
  <si>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</si>
  <si>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</si>
  <si>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</si>
  <si>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2010 r.</t>
  </si>
  <si>
    <t>2011 r.</t>
  </si>
  <si>
    <t>Dochody i wydatki związane z realizacją zadań realizowanych na podstawie umów lub porozumień między jednostkami samorządu terytorialnego w 2010 r.</t>
  </si>
  <si>
    <t>Dochody
ogółem</t>
  </si>
  <si>
    <t>Prognoza kwoty długu gminy na rok 2010 i lata następne</t>
  </si>
  <si>
    <t>31.12.2009 r.</t>
  </si>
  <si>
    <t>2012 r.</t>
  </si>
  <si>
    <t xml:space="preserve"> Przychody i rozchody budżetu w 2010 r.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</si>
  <si>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</si>
  <si>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2012 r.***</t>
  </si>
  <si>
    <t>PROGRAM ROZWOJU OBSZARÓW WIEJSKICH, Oś 3 Jakość życia na obszarach wiejskich i różnicowanie gospodarki wiejskiej, Działanie 3.2.1                                                                                                                               "Budowa sieci wodociądgowej w Studziance"</t>
  </si>
  <si>
    <t>1.5</t>
  </si>
  <si>
    <t>1.6</t>
  </si>
  <si>
    <t>1.7</t>
  </si>
  <si>
    <t>1.8</t>
  </si>
  <si>
    <t>PROGRAM ROZWOJU OBSZARÓW WIEJSKICH, Oś 3 Jakość życia na obszarach wiejskich i różnicowanie gospodarki wiejskiej, Działanie 3.2.1                                                                                                                               "Budowa kanalizacji sanitarnej i oczyszczalni ścieków we Franknowie"</t>
  </si>
  <si>
    <t>PROGRAM ROZWOJU OBSZARÓW WIEJSKICH, Oś 3 Jakość życia na obszarach wiejskich i różnicowanie gospodarki wiejskiej, Działanie 3.2.1                                                                                                                               "Budowa kanalizacji sanitarnej i oczyszczalni ścieków w Radostowie"</t>
  </si>
  <si>
    <t>Regionalny Program Operacyjny Warmia - Mazury 2007-2013, Oś 3 infrastruktura Społeczna Działanie 3.1 Inwestycje w infrastrukturę edukacyjną  "Wyposażenie Szkoły Podstawowej w Jezioranach w sprzęt i pomoce naukowe optymalizujące procesy kształcenia"</t>
  </si>
  <si>
    <t>801-80101</t>
  </si>
  <si>
    <t>801-80104</t>
  </si>
  <si>
    <t>2.3</t>
  </si>
  <si>
    <t>801-80110</t>
  </si>
  <si>
    <t>2.4</t>
  </si>
  <si>
    <t>801-80130</t>
  </si>
  <si>
    <t>2.5</t>
  </si>
  <si>
    <t>2.6</t>
  </si>
  <si>
    <t>Program</t>
  </si>
  <si>
    <t>Priorytet</t>
  </si>
  <si>
    <t>Działanie</t>
  </si>
  <si>
    <t>Nazwa projektu</t>
  </si>
  <si>
    <t>Razem wydatki</t>
  </si>
  <si>
    <t>2010 r</t>
  </si>
  <si>
    <t>2011 r</t>
  </si>
  <si>
    <t>2.7</t>
  </si>
  <si>
    <t>2012r</t>
  </si>
  <si>
    <t>2.8</t>
  </si>
  <si>
    <t>2.9</t>
  </si>
  <si>
    <t>2.10</t>
  </si>
  <si>
    <t>2.11</t>
  </si>
  <si>
    <t>PROGAM ROZWOJU OBSZARÓW WIEJSKICH NA LATA 2007-2013  Działanie 4.1/413 "Wdrażanie Lokalnych Strategii Rozwoju"                                                                                                                                                                             "Zakup wyposażenia do świetlicy wiejskiej w Kikitach"</t>
  </si>
  <si>
    <t>PROGAM ROZWOJU OBSZARÓW WIEJSKICH NA LATA 2007-2013  Działanie 4.1/413 "Wdrażanie Lokalnych Strategii Rozwoju"                                                                                                                                                                             "Zakup wyposażenia do świetlicy wiejskiej w Olszewniku"</t>
  </si>
  <si>
    <t>1.9</t>
  </si>
  <si>
    <t>1.11</t>
  </si>
  <si>
    <t>853-85395</t>
  </si>
  <si>
    <t>754-75495</t>
  </si>
  <si>
    <t>2009r</t>
  </si>
  <si>
    <t>Społeczeństwo oparte na Wiedzy "Nowe Media" w sprawie realizacji projektu "Warmińsko - Mazurski Bank Danych -                                                                                                                                                Pilotażowa implementacja dyrektywy INSPIRE w regionie"</t>
  </si>
  <si>
    <t>PROGRAM UCZENIE SIĘ PRZEZ CAŁE ŻYCIE COMENIUS PARTNERSKI PROJEKT COMENIUS</t>
  </si>
  <si>
    <t>OGÓŁEM</t>
  </si>
  <si>
    <t>921-92109-6228,6229</t>
  </si>
  <si>
    <t>921-92109-2488,2489</t>
  </si>
  <si>
    <t>1.12</t>
  </si>
  <si>
    <t>1.13</t>
  </si>
  <si>
    <t>700-70005-6058,6059</t>
  </si>
  <si>
    <t>700-70005-6068,6069</t>
  </si>
  <si>
    <t>Budżet 2010</t>
  </si>
  <si>
    <t>Regionalny Program Operacyjny Warmia - Mazury 2007-2013, Oś 3 infrastruktura Społeczna Działanie 3.1 Inwestycje w infrastrukturę edukacyjną  "Wyposażenie Szkoły Podstawowej we Franknowie w sprzęt i pomoce naukowe optymalizujące procesy kształcenia"</t>
  </si>
  <si>
    <t>,</t>
  </si>
  <si>
    <t>PROGRAM ROZWOJU OBSZARÓW WIEJSKICH, Oś 3 Jakość życia na obszarach wiejskich i różnicowanie gospodarki wiejskiej, Działanie 3.2.1                                                                                                                               "Budowa kanalizacji Krokowo Lekity Jeziorany"</t>
  </si>
  <si>
    <t>PROGAM ROZWOJU OBSZARÓW WIEJSKICH NA LATA 2007-2013  Działanie 4.1/413 "Wdrażanie Lokalnych Strategii Rozwoju"                                                                                                                                                                             "Zakup wyposażenia do świetlicy wiejskiej w Pierwągach"</t>
  </si>
  <si>
    <t xml:space="preserve"> Program Rozwoju Obszarów Wiejskich na lata 2007-2013 w zakresie działania "Odnowa i rozwój wsi" - Modernizacja świetlicy w msc. Kikity</t>
  </si>
  <si>
    <t>Program rozwoju Obszarów Wiejskich na lata 2007-2013 w zakresie działania "Odnowa i rozwój wsi" - Odbudowa świetlicy Kiersztanowo</t>
  </si>
  <si>
    <t>PROGRAM ROZWOJU OBSZARÓW WIEJSKICH,  Działanie 4.1/413 "Wdrażanie Lokalnych Strategii Rozwoju"-                                                                                                                                                       "Budowa nowych wiat przystankowych w msc. Kostrzewy,Kiersztanowo,Derc,Olszewnik,Radostowo,Zerbuń,Miejska Wieś,Tłokowo i Krokowo"</t>
  </si>
  <si>
    <t>Regionalny Program Operacyjny Warmia i Mazury na lata 2007-2013, Oś IV rozwój, restrukturyzacja i rewitalizacja miast, działanie 4.2 rewitalizacja miast - "Ciąg rekreacyjno - spacerowy za UM -FOSA"</t>
  </si>
  <si>
    <t>Program Rozwoju Obszarów Wiejskich na lata 2007-2013, oś IV LEADR -"Budowa wiaty rekreacyjnej typu "Grzybek" w msc. Tłokowo</t>
  </si>
  <si>
    <t>PROGRAM ROZWOJU OBSZARÓW WIEJSKICH na lata 2007-2013,  Działanie 4.1/413"Wdrażanie Lokalnych Strategii Rozwoju", oś IV LEADER, działanie "Odnowa i rowój wsi"-                                                                                                                                                       "Budowa nowych wiat przystankowych w msc. Radostowo,Franknowo,Ustnik,Kalis,Studnica"</t>
  </si>
  <si>
    <t xml:space="preserve">                                 PROGRAM ROZWOJU OBSZARÓW WIEJSKICH,   Działanie "Odnowa i Rozwój wsi"-                                                                                                                                                          " Budowa Placu zabaw w miejscowości Potryty"</t>
  </si>
  <si>
    <t xml:space="preserve">                                 PROGRAM ROZWOJU OBSZARÓW WIEJSKICH,   Działanie "Odnowa i rozwój wsi"-                                                                                                                                                                                          " Budowa Placu zabaw w Radostowie"</t>
  </si>
  <si>
    <t xml:space="preserve">                                 PROGRAM ROZWOJU OBSZARÓW WIEJSKICH,  Działanie II Odnowa i Rozwój Wsi                                                                                                                                                                                    " Budowa Placu zabaw w miejscowosci Potryty"</t>
  </si>
  <si>
    <t xml:space="preserve">                                 PROGRAM ROZWOJU OBSZARÓW WIEJSKICH,   Działanie II Odnowa i Rozwój Wsi                                                                                                                                                                                           " Budowa Placu zabaw w Radostowie"</t>
  </si>
  <si>
    <t xml:space="preserve">                                 PROGRAM ROZWOJU OBSZARÓW WIEJSKICH,  Działanie II Odnowa i Rozwój Wsi                                                                                                                                                                                                                        "Budowa i doposażenie boiska w  miejscowosci Potryty"</t>
  </si>
  <si>
    <t xml:space="preserve">                                 PROGRAM ROZWOJU OBSZARÓW WIEJSKICH,  Działanie II Odnowa i Rozwój Wsi                                                                                                                                                                                      "Budowa i doposażenie boiska w  miejscowosci Radostowo"</t>
  </si>
  <si>
    <t>URM luty</t>
  </si>
  <si>
    <t>1.4</t>
  </si>
  <si>
    <t>1.14</t>
  </si>
  <si>
    <t>1.15</t>
  </si>
  <si>
    <t>1.16</t>
  </si>
  <si>
    <t>1.17</t>
  </si>
  <si>
    <t>1.18</t>
  </si>
  <si>
    <t>1.21</t>
  </si>
  <si>
    <t>1.24</t>
  </si>
  <si>
    <t>2.12</t>
  </si>
  <si>
    <t>PROGRAM ROZWOJU OBSZARÓW WIEJSKICH, Oś 3 Jakość życia na obszarach wiejskich i różnicowanie gospodarki wiejskiej, Działanie 3.2.1                                                                                                                               "Budowa sieci wodociągowej Modliny Franknowo"</t>
  </si>
  <si>
    <t>Regionalny Program Operacyjny Warmia i Mazury na lata 2007-2013, Oś IV rozwój, restrukturyzacja i rewitalizacja miast, działanie 4.2 rewitalizacja miast - "Rewitalizacja śródmieścia miasta Jeziorany"</t>
  </si>
  <si>
    <t>URM   marzec</t>
  </si>
  <si>
    <t>Regionalny Program Operacyjny Warmia - Mazury 2007-2013, Oś 3 infrastruktura Społeczna Działanie 3.1 Inwestycje w infrastrukturę edukacyjną "Rozbudowa oraz wyposażenie w sprzęt i pomoce naukowe Zespołu Szkół Ponadgimnazjalnych w Jezioranach"</t>
  </si>
  <si>
    <t>URM kwiecień</t>
  </si>
  <si>
    <t>Wykonanie</t>
  </si>
  <si>
    <t>Program Operacyjny KAPITAŁ LUDZKI,priorytet VII. Promocja integracji społecznej, D z i ł a n i e  7.1. Rozwój i upowszechnianie aktywnej integracji;Poddziałanie 7.1.1. Rozwój i upowszechnianie aktywnej integracji przez OPS  w ramach Projektu systemowego                                                                                                                                                                                                        Rozwój osobisty poprzez pracę u podstaw - wyjściem na prostą</t>
  </si>
  <si>
    <t>Dochody i wydatki związane z realizacją zadań  z zakresu administracji rządowej realizowane  na podstawie  porozumień z organami administracji  rządowej w 2010 r.</t>
  </si>
  <si>
    <t>010-01010-6058,9</t>
  </si>
  <si>
    <t>600-60016-6058,9</t>
  </si>
  <si>
    <t>900-90001-6058,9</t>
  </si>
  <si>
    <t>926-92601-6058,9</t>
  </si>
  <si>
    <t>926-92695-6058,9</t>
  </si>
  <si>
    <t>...8,9</t>
  </si>
  <si>
    <t>...7,9</t>
  </si>
  <si>
    <t>1.25</t>
  </si>
  <si>
    <t>Program Rozwoju Obszarów Wiejskich na lata 2007-20013 w zakresie działania "Odnowa i rozwó wsi" -Zakup wyposażenia dla Miejskiego Ośrodka Kultury w Jezioranach</t>
  </si>
  <si>
    <t>Regionalny Program Operacyjny Warmia - Mazury 2007-2013, Oś 3 infrastruktura Społeczna Działanie 3.1 Inwestycje w infrastrukturę edukacyjną "Wyposażenie przedszkola i szkół z terenu gminy Jeziorany w sprzęt i pomoce naukowe optymalizujące procesy kształcenia Przedszkole Publiczne w Jezioranach</t>
  </si>
  <si>
    <t>Regionalny Program Operacyjny Warmia - Mazury 2007-2013, Oś 3 infrastruktura Społeczna Działanie 3.1 Inwestycje w infrastrukturę edukacyjną "Wyposażenie przedszkola i szkół z terenu gminy Jeziorany w sprzęt i pomoce naukowe optymalizujące procesy kształcenia -Szkoła Zawodowa</t>
  </si>
  <si>
    <t>Regionalny Program Operacyjny Warmia - Mazury 2007-2013, Oś 3 infrastruktura Społeczna Działanie 3.1 Inwestycje w infrastrukturę edukacyjną "Wyposażenie przedszkola i szkół z terenu gminy Jeziorany w sprzęt i pomoce naukowe optymalizujące procesy kształcenia-Gimnazjum</t>
  </si>
  <si>
    <t>Regionalny Program Operacyjny Warmia - Mazury 2007-2013, Oś 3 infrastruktura Społeczna Działanie 3.1 Inwestycje w infrastrukturę edukacyjną (SP Radostowo) "Wyposażenie przedszkola i szkół z terenu gminy Jeziorany w sprzęt i pomoce naukowe optymalizujące procesy kształcenia</t>
  </si>
  <si>
    <t>URM maj</t>
  </si>
  <si>
    <t>Zestawienie planowanych kwot dotacji udzielanych z budżetu jst, realizowanych przez podmioty należące i nienależące do sektora finansów publicznych w 2010 r.</t>
  </si>
  <si>
    <t>Nazwa zadania/podmiotu</t>
  </si>
  <si>
    <t>kwota dotacji</t>
  </si>
  <si>
    <t>przedmiotowej</t>
  </si>
  <si>
    <t>podmiotowej</t>
  </si>
  <si>
    <t>celowej</t>
  </si>
  <si>
    <t xml:space="preserve">Dotacje dla podmiotów należących do sektora finansów publicznych  </t>
  </si>
  <si>
    <t>Miejski Ośrodek Kultury</t>
  </si>
  <si>
    <t>Miejska Biblioteka Publiczna</t>
  </si>
  <si>
    <t>RAZEM</t>
  </si>
  <si>
    <t>Dotacje dla podmiotów niezaliczanych do sektora finansów publicznych</t>
  </si>
  <si>
    <t>Przedszkola</t>
  </si>
  <si>
    <t>Ochrona zabytków i opieka nad zabytkami</t>
  </si>
  <si>
    <t>Przeciwdzialanie alkoholizmowi</t>
  </si>
  <si>
    <t>Pozostała działalnosć</t>
  </si>
  <si>
    <t>Zadania w zakresie kultury fizycznej i sportu</t>
  </si>
  <si>
    <t>Ogółem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</si>
  <si>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</si>
  <si>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926-92601-6058,6059</t>
  </si>
  <si>
    <t xml:space="preserve">                                 PROGRAM ROZWOJU OBSZARÓW WIEJSKICH,  Działanie II Odnowa i Rozwój Wsi                                                                                                                                                                                                                        "Budowa i doposażenie boiska w  miejscowosci Wojtówko"</t>
  </si>
  <si>
    <t>926-92601-6068,6069</t>
  </si>
  <si>
    <t>URM lipiec</t>
  </si>
  <si>
    <t>Pożyczki na finanso-wanie zadań reali-zowanych z udzia-łem środków pochodzących z budżetu UE</t>
  </si>
  <si>
    <t>Razem kredyty i pożyczki bez UE</t>
  </si>
  <si>
    <t>Spłaty pożyczek otrzymanych na finansowanie zadań realizowa-nych z udziałem środków pocho-dzących z budżetu UE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</si>
</sst>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"/>
  </numFmts>
  <fonts count="64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vertAlign val="superscript"/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14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i/>
      <sz val="8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E"/>
      <family val="2"/>
    </font>
    <font>
      <sz val="7"/>
      <name val="Arial CE"/>
      <family val="0"/>
    </font>
    <font>
      <i/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58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53" applyFont="1">
      <alignment/>
      <protection/>
    </xf>
    <xf numFmtId="0" fontId="9" fillId="0" borderId="10" xfId="53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7" fillId="33" borderId="1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7" fillId="0" borderId="11" xfId="53" applyFont="1" applyBorder="1" applyAlignment="1">
      <alignment horizontal="center"/>
      <protection/>
    </xf>
    <xf numFmtId="0" fontId="8" fillId="0" borderId="12" xfId="53" applyFont="1" applyBorder="1">
      <alignment/>
      <protection/>
    </xf>
    <xf numFmtId="0" fontId="7" fillId="0" borderId="12" xfId="53" applyFont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7" fillId="0" borderId="11" xfId="53" applyFont="1" applyBorder="1">
      <alignment/>
      <protection/>
    </xf>
    <xf numFmtId="0" fontId="7" fillId="0" borderId="0" xfId="53" applyFont="1">
      <alignment/>
      <protection/>
    </xf>
    <xf numFmtId="0" fontId="7" fillId="0" borderId="12" xfId="53" applyFont="1" applyBorder="1">
      <alignment/>
      <protection/>
    </xf>
    <xf numFmtId="0" fontId="12" fillId="0" borderId="0" xfId="0" applyFont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13" fillId="33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7" fillId="33" borderId="22" xfId="53" applyFont="1" applyFill="1" applyBorder="1" applyAlignment="1">
      <alignment horizontal="center" vertical="center" wrapText="1"/>
      <protection/>
    </xf>
    <xf numFmtId="0" fontId="9" fillId="0" borderId="22" xfId="53" applyFont="1" applyBorder="1" applyAlignment="1">
      <alignment horizontal="center" vertical="center"/>
      <protection/>
    </xf>
    <xf numFmtId="0" fontId="8" fillId="0" borderId="23" xfId="53" applyFont="1" applyBorder="1" applyAlignment="1">
      <alignment horizontal="center"/>
      <protection/>
    </xf>
    <xf numFmtId="0" fontId="8" fillId="0" borderId="24" xfId="53" applyFont="1" applyBorder="1" applyAlignment="1">
      <alignment horizontal="center"/>
      <protection/>
    </xf>
    <xf numFmtId="0" fontId="8" fillId="0" borderId="0" xfId="53" applyFont="1" applyAlignment="1">
      <alignment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wrapText="1"/>
      <protection/>
    </xf>
    <xf numFmtId="4" fontId="8" fillId="0" borderId="12" xfId="53" applyNumberFormat="1" applyFont="1" applyBorder="1" applyAlignment="1">
      <alignment vertical="top"/>
      <protection/>
    </xf>
    <xf numFmtId="4" fontId="8" fillId="0" borderId="12" xfId="53" applyNumberFormat="1" applyFont="1" applyBorder="1">
      <alignment/>
      <protection/>
    </xf>
    <xf numFmtId="0" fontId="8" fillId="0" borderId="0" xfId="53" applyFont="1" applyBorder="1" applyAlignment="1">
      <alignment horizontal="center"/>
      <protection/>
    </xf>
    <xf numFmtId="4" fontId="8" fillId="0" borderId="25" xfId="53" applyNumberFormat="1" applyFont="1" applyBorder="1" applyAlignment="1">
      <alignment/>
      <protection/>
    </xf>
    <xf numFmtId="3" fontId="8" fillId="0" borderId="12" xfId="53" applyNumberFormat="1" applyFont="1" applyBorder="1">
      <alignment/>
      <protection/>
    </xf>
    <xf numFmtId="4" fontId="7" fillId="0" borderId="11" xfId="53" applyNumberFormat="1" applyFont="1" applyBorder="1">
      <alignment/>
      <protection/>
    </xf>
    <xf numFmtId="4" fontId="8" fillId="0" borderId="25" xfId="53" applyNumberFormat="1" applyFont="1" applyBorder="1" applyAlignment="1">
      <alignment vertical="top"/>
      <protection/>
    </xf>
    <xf numFmtId="3" fontId="8" fillId="0" borderId="25" xfId="53" applyNumberFormat="1" applyFont="1" applyBorder="1" applyAlignment="1">
      <alignment/>
      <protection/>
    </xf>
    <xf numFmtId="4" fontId="19" fillId="0" borderId="12" xfId="53" applyNumberFormat="1" applyFont="1" applyBorder="1" applyAlignment="1">
      <alignment vertical="top" wrapText="1"/>
      <protection/>
    </xf>
    <xf numFmtId="4" fontId="8" fillId="0" borderId="10" xfId="53" applyNumberFormat="1" applyFont="1" applyBorder="1" applyAlignment="1">
      <alignment horizontal="center"/>
      <protection/>
    </xf>
    <xf numFmtId="0" fontId="19" fillId="0" borderId="26" xfId="53" applyFont="1" applyBorder="1" applyAlignment="1">
      <alignment vertical="top" wrapText="1"/>
      <protection/>
    </xf>
    <xf numFmtId="0" fontId="8" fillId="0" borderId="10" xfId="53" applyFont="1" applyBorder="1" applyAlignment="1">
      <alignment horizontal="center"/>
      <protection/>
    </xf>
    <xf numFmtId="0" fontId="19" fillId="0" borderId="27" xfId="53" applyFont="1" applyBorder="1" applyAlignment="1">
      <alignment vertical="top" wrapText="1"/>
      <protection/>
    </xf>
    <xf numFmtId="0" fontId="8" fillId="0" borderId="10" xfId="53" applyFont="1" applyBorder="1">
      <alignment/>
      <protection/>
    </xf>
    <xf numFmtId="4" fontId="7" fillId="0" borderId="12" xfId="53" applyNumberFormat="1" applyFont="1" applyBorder="1">
      <alignment/>
      <protection/>
    </xf>
    <xf numFmtId="0" fontId="8" fillId="0" borderId="10" xfId="53" applyFont="1" applyBorder="1" applyAlignment="1">
      <alignment horizontal="center" wrapText="1"/>
      <protection/>
    </xf>
    <xf numFmtId="4" fontId="8" fillId="0" borderId="10" xfId="53" applyNumberFormat="1" applyFont="1" applyBorder="1">
      <alignment/>
      <protection/>
    </xf>
    <xf numFmtId="0" fontId="8" fillId="0" borderId="10" xfId="53" applyFont="1" applyBorder="1" applyAlignment="1">
      <alignment wrapText="1"/>
      <protection/>
    </xf>
    <xf numFmtId="0" fontId="19" fillId="0" borderId="10" xfId="53" applyFont="1" applyBorder="1">
      <alignment/>
      <protection/>
    </xf>
    <xf numFmtId="4" fontId="8" fillId="0" borderId="10" xfId="53" applyNumberFormat="1" applyFont="1" applyBorder="1" applyAlignment="1">
      <alignment horizontal="center" wrapText="1"/>
      <protection/>
    </xf>
    <xf numFmtId="1" fontId="8" fillId="0" borderId="10" xfId="53" applyNumberFormat="1" applyFont="1" applyBorder="1" applyAlignment="1">
      <alignment horizontal="center" wrapText="1"/>
      <protection/>
    </xf>
    <xf numFmtId="0" fontId="8" fillId="0" borderId="0" xfId="53" applyFont="1" applyBorder="1" applyAlignment="1">
      <alignment horizontal="center" wrapText="1"/>
      <protection/>
    </xf>
    <xf numFmtId="0" fontId="8" fillId="0" borderId="28" xfId="53" applyFont="1" applyBorder="1" applyAlignment="1">
      <alignment horizontal="center"/>
      <protection/>
    </xf>
    <xf numFmtId="0" fontId="8" fillId="0" borderId="29" xfId="53" applyFont="1" applyBorder="1" applyAlignment="1">
      <alignment horizontal="center"/>
      <protection/>
    </xf>
    <xf numFmtId="0" fontId="8" fillId="0" borderId="30" xfId="53" applyFont="1" applyBorder="1" applyAlignment="1">
      <alignment horizontal="center"/>
      <protection/>
    </xf>
    <xf numFmtId="0" fontId="1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3" fillId="0" borderId="12" xfId="0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4" fontId="11" fillId="0" borderId="0" xfId="0" applyNumberFormat="1" applyFont="1" applyAlignment="1">
      <alignment horizontal="right" vertical="center"/>
    </xf>
    <xf numFmtId="4" fontId="13" fillId="33" borderId="10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Border="1" applyAlignment="1">
      <alignment vertical="center"/>
    </xf>
    <xf numFmtId="4" fontId="13" fillId="0" borderId="12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center" vertical="center"/>
    </xf>
    <xf numFmtId="4" fontId="11" fillId="0" borderId="20" xfId="0" applyNumberFormat="1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4" fontId="13" fillId="0" borderId="20" xfId="0" applyNumberFormat="1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4" fontId="8" fillId="0" borderId="31" xfId="53" applyNumberFormat="1" applyFont="1" applyBorder="1" applyAlignment="1">
      <alignment/>
      <protection/>
    </xf>
    <xf numFmtId="0" fontId="8" fillId="0" borderId="20" xfId="53" applyFont="1" applyBorder="1">
      <alignment/>
      <protection/>
    </xf>
    <xf numFmtId="0" fontId="8" fillId="0" borderId="20" xfId="53" applyFont="1" applyBorder="1" applyAlignment="1">
      <alignment wrapText="1"/>
      <protection/>
    </xf>
    <xf numFmtId="4" fontId="8" fillId="0" borderId="20" xfId="53" applyNumberFormat="1" applyFont="1" applyBorder="1">
      <alignment/>
      <protection/>
    </xf>
    <xf numFmtId="3" fontId="8" fillId="0" borderId="20" xfId="53" applyNumberFormat="1" applyFont="1" applyBorder="1">
      <alignment/>
      <protection/>
    </xf>
    <xf numFmtId="3" fontId="8" fillId="0" borderId="31" xfId="53" applyNumberFormat="1" applyFont="1" applyBorder="1" applyAlignment="1">
      <alignment/>
      <protection/>
    </xf>
    <xf numFmtId="4" fontId="3" fillId="0" borderId="10" xfId="0" applyNumberFormat="1" applyFont="1" applyBorder="1" applyAlignment="1">
      <alignment vertical="center"/>
    </xf>
    <xf numFmtId="4" fontId="0" fillId="0" borderId="19" xfId="0" applyNumberFormat="1" applyBorder="1" applyAlignment="1">
      <alignment vertical="center"/>
    </xf>
    <xf numFmtId="0" fontId="13" fillId="33" borderId="3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0" borderId="33" xfId="0" applyFont="1" applyBorder="1" applyAlignment="1">
      <alignment vertical="center"/>
    </xf>
    <xf numFmtId="4" fontId="13" fillId="0" borderId="33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4" fontId="11" fillId="0" borderId="20" xfId="0" applyNumberFormat="1" applyFont="1" applyBorder="1" applyAlignment="1">
      <alignment vertical="center"/>
    </xf>
    <xf numFmtId="4" fontId="13" fillId="0" borderId="20" xfId="0" applyNumberFormat="1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4" fontId="22" fillId="0" borderId="20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4" fontId="22" fillId="0" borderId="27" xfId="0" applyNumberFormat="1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4" fontId="23" fillId="0" borderId="27" xfId="0" applyNumberFormat="1" applyFont="1" applyBorder="1" applyAlignment="1">
      <alignment vertical="center"/>
    </xf>
    <xf numFmtId="4" fontId="22" fillId="0" borderId="33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 vertical="center"/>
    </xf>
    <xf numFmtId="4" fontId="24" fillId="0" borderId="16" xfId="0" applyNumberFormat="1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/>
    </xf>
    <xf numFmtId="4" fontId="5" fillId="0" borderId="15" xfId="0" applyNumberFormat="1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1" fontId="5" fillId="0" borderId="15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vertical="center" wrapText="1"/>
    </xf>
    <xf numFmtId="4" fontId="8" fillId="0" borderId="22" xfId="0" applyNumberFormat="1" applyFont="1" applyBorder="1" applyAlignment="1">
      <alignment vertical="center"/>
    </xf>
    <xf numFmtId="4" fontId="5" fillId="0" borderId="22" xfId="0" applyNumberFormat="1" applyFont="1" applyBorder="1" applyAlignment="1">
      <alignment vertical="center"/>
    </xf>
    <xf numFmtId="4" fontId="21" fillId="0" borderId="2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9" fillId="0" borderId="26" xfId="53" applyFont="1" applyBorder="1" applyAlignment="1">
      <alignment horizontal="center" vertical="center"/>
      <protection/>
    </xf>
    <xf numFmtId="0" fontId="8" fillId="0" borderId="27" xfId="53" applyFont="1" applyBorder="1" applyAlignment="1">
      <alignment horizontal="center"/>
      <protection/>
    </xf>
    <xf numFmtId="0" fontId="0" fillId="0" borderId="27" xfId="0" applyBorder="1" applyAlignment="1">
      <alignment/>
    </xf>
    <xf numFmtId="0" fontId="8" fillId="0" borderId="22" xfId="53" applyFont="1" applyBorder="1">
      <alignment/>
      <protection/>
    </xf>
    <xf numFmtId="0" fontId="8" fillId="0" borderId="34" xfId="53" applyFont="1" applyBorder="1" applyAlignment="1">
      <alignment wrapText="1"/>
      <protection/>
    </xf>
    <xf numFmtId="0" fontId="19" fillId="0" borderId="26" xfId="53" applyFont="1" applyBorder="1">
      <alignment/>
      <protection/>
    </xf>
    <xf numFmtId="0" fontId="8" fillId="0" borderId="33" xfId="53" applyFont="1" applyBorder="1">
      <alignment/>
      <protection/>
    </xf>
    <xf numFmtId="0" fontId="19" fillId="0" borderId="10" xfId="53" applyFont="1" applyBorder="1" applyAlignment="1">
      <alignment vertical="top" wrapText="1"/>
      <protection/>
    </xf>
    <xf numFmtId="0" fontId="8" fillId="0" borderId="35" xfId="53" applyFont="1" applyBorder="1">
      <alignment/>
      <protection/>
    </xf>
    <xf numFmtId="3" fontId="8" fillId="0" borderId="35" xfId="53" applyNumberFormat="1" applyFont="1" applyBorder="1">
      <alignment/>
      <protection/>
    </xf>
    <xf numFmtId="0" fontId="0" fillId="0" borderId="22" xfId="0" applyBorder="1" applyAlignment="1">
      <alignment vertical="center"/>
    </xf>
    <xf numFmtId="4" fontId="0" fillId="0" borderId="22" xfId="0" applyNumberForma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21" fillId="0" borderId="10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39" xfId="0" applyFont="1" applyBorder="1" applyAlignment="1">
      <alignment vertical="center"/>
    </xf>
    <xf numFmtId="0" fontId="8" fillId="0" borderId="36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vertical="center"/>
    </xf>
    <xf numFmtId="4" fontId="5" fillId="0" borderId="22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13" fillId="33" borderId="47" xfId="0" applyFont="1" applyFill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4" fontId="13" fillId="0" borderId="27" xfId="0" applyNumberFormat="1" applyFont="1" applyBorder="1" applyAlignment="1">
      <alignment vertical="center"/>
    </xf>
    <xf numFmtId="4" fontId="11" fillId="0" borderId="27" xfId="0" applyNumberFormat="1" applyFont="1" applyBorder="1" applyAlignment="1">
      <alignment vertical="center"/>
    </xf>
    <xf numFmtId="4" fontId="0" fillId="0" borderId="22" xfId="0" applyNumberFormat="1" applyFont="1" applyBorder="1" applyAlignment="1">
      <alignment vertical="center"/>
    </xf>
    <xf numFmtId="0" fontId="7" fillId="0" borderId="10" xfId="53" applyFont="1" applyBorder="1" applyAlignment="1">
      <alignment horizontal="center"/>
      <protection/>
    </xf>
    <xf numFmtId="4" fontId="7" fillId="0" borderId="10" xfId="53" applyNumberFormat="1" applyFont="1" applyBorder="1" applyAlignment="1">
      <alignment horizontal="center" wrapText="1"/>
      <protection/>
    </xf>
    <xf numFmtId="1" fontId="7" fillId="0" borderId="10" xfId="53" applyNumberFormat="1" applyFont="1" applyBorder="1" applyAlignment="1">
      <alignment horizontal="center" wrapText="1"/>
      <protection/>
    </xf>
    <xf numFmtId="0" fontId="7" fillId="0" borderId="10" xfId="53" applyFont="1" applyBorder="1" applyAlignment="1">
      <alignment horizontal="center" wrapText="1"/>
      <protection/>
    </xf>
    <xf numFmtId="0" fontId="22" fillId="0" borderId="27" xfId="0" applyFont="1" applyBorder="1" applyAlignment="1">
      <alignment vertical="center"/>
    </xf>
    <xf numFmtId="4" fontId="22" fillId="0" borderId="27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vertical="center"/>
    </xf>
    <xf numFmtId="0" fontId="12" fillId="0" borderId="0" xfId="0" applyFont="1" applyAlignment="1">
      <alignment/>
    </xf>
    <xf numFmtId="4" fontId="27" fillId="0" borderId="10" xfId="0" applyNumberFormat="1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4" fontId="28" fillId="0" borderId="22" xfId="0" applyNumberFormat="1" applyFont="1" applyBorder="1" applyAlignment="1">
      <alignment vertical="center"/>
    </xf>
    <xf numFmtId="4" fontId="28" fillId="0" borderId="22" xfId="0" applyNumberFormat="1" applyFont="1" applyBorder="1" applyAlignment="1">
      <alignment vertical="center"/>
    </xf>
    <xf numFmtId="4" fontId="27" fillId="0" borderId="22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4" fontId="28" fillId="0" borderId="10" xfId="0" applyNumberFormat="1" applyFont="1" applyBorder="1" applyAlignment="1">
      <alignment vertical="center"/>
    </xf>
    <xf numFmtId="4" fontId="29" fillId="0" borderId="22" xfId="0" applyNumberFormat="1" applyFont="1" applyBorder="1" applyAlignment="1">
      <alignment vertical="center"/>
    </xf>
    <xf numFmtId="0" fontId="19" fillId="0" borderId="10" xfId="53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7" fillId="0" borderId="28" xfId="53" applyFont="1" applyBorder="1" applyAlignment="1">
      <alignment horizontal="center" vertical="top" wrapText="1"/>
      <protection/>
    </xf>
    <xf numFmtId="0" fontId="0" fillId="0" borderId="29" xfId="52" applyBorder="1" applyAlignment="1">
      <alignment vertical="top" wrapText="1"/>
      <protection/>
    </xf>
    <xf numFmtId="0" fontId="0" fillId="0" borderId="30" xfId="52" applyBorder="1" applyAlignment="1">
      <alignment vertical="top" wrapText="1"/>
      <protection/>
    </xf>
    <xf numFmtId="0" fontId="0" fillId="0" borderId="23" xfId="52" applyBorder="1" applyAlignment="1">
      <alignment vertical="top" wrapText="1"/>
      <protection/>
    </xf>
    <xf numFmtId="0" fontId="0" fillId="0" borderId="0" xfId="52" applyAlignment="1">
      <alignment vertical="top" wrapText="1"/>
      <protection/>
    </xf>
    <xf numFmtId="0" fontId="0" fillId="0" borderId="24" xfId="52" applyBorder="1" applyAlignment="1">
      <alignment vertical="top" wrapText="1"/>
      <protection/>
    </xf>
    <xf numFmtId="0" fontId="0" fillId="0" borderId="46" xfId="52" applyBorder="1" applyAlignment="1">
      <alignment vertical="top" wrapText="1"/>
      <protection/>
    </xf>
    <xf numFmtId="0" fontId="0" fillId="0" borderId="49" xfId="52" applyBorder="1" applyAlignment="1">
      <alignment vertical="top" wrapText="1"/>
      <protection/>
    </xf>
    <xf numFmtId="0" fontId="0" fillId="0" borderId="50" xfId="52" applyBorder="1" applyAlignment="1">
      <alignment vertical="top" wrapText="1"/>
      <protection/>
    </xf>
    <xf numFmtId="0" fontId="8" fillId="0" borderId="32" xfId="53" applyFont="1" applyBorder="1" applyAlignment="1">
      <alignment horizontal="center" vertical="center"/>
      <protection/>
    </xf>
    <xf numFmtId="0" fontId="8" fillId="0" borderId="27" xfId="53" applyFont="1" applyBorder="1" applyAlignment="1">
      <alignment horizontal="center" vertical="center"/>
      <protection/>
    </xf>
    <xf numFmtId="0" fontId="8" fillId="0" borderId="26" xfId="53" applyFont="1" applyBorder="1" applyAlignment="1">
      <alignment horizontal="center" vertical="center"/>
      <protection/>
    </xf>
    <xf numFmtId="4" fontId="8" fillId="0" borderId="20" xfId="53" applyNumberFormat="1" applyFont="1" applyBorder="1" applyAlignment="1">
      <alignment horizontal="center"/>
      <protection/>
    </xf>
    <xf numFmtId="4" fontId="8" fillId="0" borderId="27" xfId="53" applyNumberFormat="1" applyFont="1" applyBorder="1" applyAlignment="1">
      <alignment horizontal="center"/>
      <protection/>
    </xf>
    <xf numFmtId="4" fontId="8" fillId="0" borderId="33" xfId="53" applyNumberFormat="1" applyFont="1" applyBorder="1" applyAlignment="1">
      <alignment horizontal="center"/>
      <protection/>
    </xf>
    <xf numFmtId="0" fontId="8" fillId="0" borderId="20" xfId="53" applyFont="1" applyBorder="1" applyAlignment="1">
      <alignment horizontal="center" vertical="center"/>
      <protection/>
    </xf>
    <xf numFmtId="0" fontId="8" fillId="0" borderId="33" xfId="53" applyFont="1" applyBorder="1" applyAlignment="1">
      <alignment horizontal="center" vertical="center"/>
      <protection/>
    </xf>
    <xf numFmtId="0" fontId="7" fillId="0" borderId="31" xfId="53" applyFont="1" applyBorder="1" applyAlignment="1">
      <alignment horizontal="center" vertical="top" wrapText="1"/>
      <protection/>
    </xf>
    <xf numFmtId="0" fontId="7" fillId="0" borderId="51" xfId="53" applyFont="1" applyBorder="1" applyAlignment="1">
      <alignment horizontal="center" vertical="top" wrapText="1"/>
      <protection/>
    </xf>
    <xf numFmtId="0" fontId="7" fillId="0" borderId="52" xfId="53" applyFont="1" applyBorder="1" applyAlignment="1">
      <alignment horizontal="center" vertical="top" wrapText="1"/>
      <protection/>
    </xf>
    <xf numFmtId="0" fontId="7" fillId="0" borderId="23" xfId="53" applyFont="1" applyBorder="1" applyAlignment="1">
      <alignment horizontal="center" vertical="top" wrapText="1"/>
      <protection/>
    </xf>
    <xf numFmtId="0" fontId="7" fillId="0" borderId="0" xfId="53" applyFont="1" applyBorder="1" applyAlignment="1">
      <alignment horizontal="center" vertical="top" wrapText="1"/>
      <protection/>
    </xf>
    <xf numFmtId="0" fontId="7" fillId="0" borderId="24" xfId="53" applyFont="1" applyBorder="1" applyAlignment="1">
      <alignment horizontal="center" vertical="top" wrapText="1"/>
      <protection/>
    </xf>
    <xf numFmtId="0" fontId="7" fillId="0" borderId="53" xfId="53" applyFont="1" applyBorder="1" applyAlignment="1">
      <alignment horizontal="center" vertical="top" wrapText="1"/>
      <protection/>
    </xf>
    <xf numFmtId="0" fontId="7" fillId="0" borderId="54" xfId="53" applyFont="1" applyBorder="1" applyAlignment="1">
      <alignment horizontal="center" vertical="top" wrapText="1"/>
      <protection/>
    </xf>
    <xf numFmtId="0" fontId="7" fillId="0" borderId="55" xfId="53" applyFont="1" applyBorder="1" applyAlignment="1">
      <alignment horizontal="center" vertical="top" wrapText="1"/>
      <protection/>
    </xf>
    <xf numFmtId="0" fontId="8" fillId="0" borderId="20" xfId="53" applyFont="1" applyBorder="1" applyAlignment="1">
      <alignment horizontal="center"/>
      <protection/>
    </xf>
    <xf numFmtId="0" fontId="8" fillId="0" borderId="27" xfId="53" applyFont="1" applyBorder="1" applyAlignment="1">
      <alignment horizontal="center"/>
      <protection/>
    </xf>
    <xf numFmtId="0" fontId="8" fillId="0" borderId="33" xfId="53" applyFont="1" applyBorder="1" applyAlignment="1">
      <alignment horizontal="center"/>
      <protection/>
    </xf>
    <xf numFmtId="0" fontId="8" fillId="0" borderId="20" xfId="53" applyFont="1" applyBorder="1" applyAlignment="1">
      <alignment horizontal="center" wrapText="1"/>
      <protection/>
    </xf>
    <xf numFmtId="0" fontId="8" fillId="0" borderId="27" xfId="53" applyFont="1" applyBorder="1" applyAlignment="1">
      <alignment horizontal="center" wrapText="1"/>
      <protection/>
    </xf>
    <xf numFmtId="0" fontId="8" fillId="0" borderId="33" xfId="53" applyFont="1" applyBorder="1" applyAlignment="1">
      <alignment horizontal="center" wrapText="1"/>
      <protection/>
    </xf>
    <xf numFmtId="0" fontId="7" fillId="0" borderId="28" xfId="53" applyFont="1" applyBorder="1" applyAlignment="1">
      <alignment horizontal="center" vertical="center" wrapText="1"/>
      <protection/>
    </xf>
    <xf numFmtId="0" fontId="7" fillId="0" borderId="29" xfId="53" applyFont="1" applyBorder="1" applyAlignment="1">
      <alignment horizontal="center" vertical="center" wrapText="1"/>
      <protection/>
    </xf>
    <xf numFmtId="0" fontId="7" fillId="0" borderId="23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46" xfId="53" applyFont="1" applyBorder="1" applyAlignment="1">
      <alignment horizontal="center" vertical="center" wrapText="1"/>
      <protection/>
    </xf>
    <xf numFmtId="0" fontId="7" fillId="0" borderId="49" xfId="53" applyFont="1" applyBorder="1" applyAlignment="1">
      <alignment horizontal="center" vertical="center" wrapText="1"/>
      <protection/>
    </xf>
    <xf numFmtId="4" fontId="8" fillId="0" borderId="26" xfId="53" applyNumberFormat="1" applyFont="1" applyBorder="1" applyAlignment="1">
      <alignment horizontal="center"/>
      <protection/>
    </xf>
    <xf numFmtId="3" fontId="8" fillId="0" borderId="20" xfId="53" applyNumberFormat="1" applyFont="1" applyBorder="1" applyAlignment="1">
      <alignment horizontal="center"/>
      <protection/>
    </xf>
    <xf numFmtId="3" fontId="8" fillId="0" borderId="27" xfId="53" applyNumberFormat="1" applyFont="1" applyBorder="1" applyAlignment="1">
      <alignment horizontal="center"/>
      <protection/>
    </xf>
    <xf numFmtId="3" fontId="8" fillId="0" borderId="26" xfId="53" applyNumberFormat="1" applyFont="1" applyBorder="1" applyAlignment="1">
      <alignment horizontal="center"/>
      <protection/>
    </xf>
    <xf numFmtId="0" fontId="7" fillId="0" borderId="29" xfId="53" applyFont="1" applyBorder="1" applyAlignment="1">
      <alignment horizontal="center" vertical="top" wrapText="1"/>
      <protection/>
    </xf>
    <xf numFmtId="0" fontId="7" fillId="0" borderId="30" xfId="53" applyFont="1" applyBorder="1" applyAlignment="1">
      <alignment horizontal="center" vertical="top" wrapText="1"/>
      <protection/>
    </xf>
    <xf numFmtId="0" fontId="20" fillId="0" borderId="28" xfId="53" applyFont="1" applyBorder="1" applyAlignment="1">
      <alignment horizontal="center" vertical="center" wrapText="1"/>
      <protection/>
    </xf>
    <xf numFmtId="0" fontId="0" fillId="0" borderId="29" xfId="52" applyBorder="1" applyAlignment="1">
      <alignment horizontal="center" vertical="center" wrapText="1"/>
      <protection/>
    </xf>
    <xf numFmtId="0" fontId="0" fillId="0" borderId="30" xfId="52" applyBorder="1" applyAlignment="1">
      <alignment horizontal="center" vertical="center" wrapText="1"/>
      <protection/>
    </xf>
    <xf numFmtId="0" fontId="0" fillId="0" borderId="23" xfId="52" applyBorder="1" applyAlignment="1">
      <alignment horizontal="center" vertical="center" wrapText="1"/>
      <protection/>
    </xf>
    <xf numFmtId="0" fontId="0" fillId="0" borderId="0" xfId="52" applyAlignment="1">
      <alignment horizontal="center" vertical="center" wrapText="1"/>
      <protection/>
    </xf>
    <xf numFmtId="0" fontId="0" fillId="0" borderId="24" xfId="52" applyBorder="1" applyAlignment="1">
      <alignment horizontal="center" vertical="center" wrapText="1"/>
      <protection/>
    </xf>
    <xf numFmtId="0" fontId="0" fillId="0" borderId="46" xfId="52" applyBorder="1" applyAlignment="1">
      <alignment horizontal="center" vertical="center" wrapText="1"/>
      <protection/>
    </xf>
    <xf numFmtId="0" fontId="0" fillId="0" borderId="49" xfId="52" applyBorder="1" applyAlignment="1">
      <alignment horizontal="center" vertical="center" wrapText="1"/>
      <protection/>
    </xf>
    <xf numFmtId="0" fontId="0" fillId="0" borderId="50" xfId="52" applyBorder="1" applyAlignment="1">
      <alignment horizontal="center" vertical="center" wrapText="1"/>
      <protection/>
    </xf>
    <xf numFmtId="0" fontId="20" fillId="0" borderId="29" xfId="53" applyFont="1" applyBorder="1" applyAlignment="1">
      <alignment horizontal="center" vertical="center" wrapText="1"/>
      <protection/>
    </xf>
    <xf numFmtId="0" fontId="20" fillId="0" borderId="30" xfId="53" applyFont="1" applyBorder="1" applyAlignment="1">
      <alignment horizontal="center" vertical="center" wrapText="1"/>
      <protection/>
    </xf>
    <xf numFmtId="0" fontId="20" fillId="0" borderId="23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center" vertical="center" wrapText="1"/>
      <protection/>
    </xf>
    <xf numFmtId="0" fontId="20" fillId="0" borderId="24" xfId="53" applyFont="1" applyBorder="1" applyAlignment="1">
      <alignment horizontal="center" vertical="center" wrapText="1"/>
      <protection/>
    </xf>
    <xf numFmtId="0" fontId="20" fillId="0" borderId="46" xfId="53" applyFont="1" applyBorder="1" applyAlignment="1">
      <alignment horizontal="center" vertical="center" wrapText="1"/>
      <protection/>
    </xf>
    <xf numFmtId="0" fontId="20" fillId="0" borderId="49" xfId="53" applyFont="1" applyBorder="1" applyAlignment="1">
      <alignment horizontal="center" vertical="center" wrapText="1"/>
      <protection/>
    </xf>
    <xf numFmtId="0" fontId="20" fillId="0" borderId="50" xfId="53" applyFont="1" applyBorder="1" applyAlignment="1">
      <alignment horizontal="center" vertical="center" wrapText="1"/>
      <protection/>
    </xf>
    <xf numFmtId="0" fontId="7" fillId="0" borderId="28" xfId="53" applyFont="1" applyBorder="1" applyAlignment="1">
      <alignment horizontal="center" vertical="center"/>
      <protection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7" fillId="0" borderId="31" xfId="53" applyFont="1" applyBorder="1" applyAlignment="1">
      <alignment horizontal="center" wrapText="1"/>
      <protection/>
    </xf>
    <xf numFmtId="0" fontId="0" fillId="0" borderId="51" xfId="52" applyBorder="1" applyAlignment="1">
      <alignment wrapText="1"/>
      <protection/>
    </xf>
    <xf numFmtId="0" fontId="0" fillId="0" borderId="52" xfId="52" applyBorder="1" applyAlignment="1">
      <alignment wrapText="1"/>
      <protection/>
    </xf>
    <xf numFmtId="0" fontId="0" fillId="0" borderId="23" xfId="52" applyBorder="1" applyAlignment="1">
      <alignment wrapText="1"/>
      <protection/>
    </xf>
    <xf numFmtId="0" fontId="0" fillId="0" borderId="0" xfId="52" applyAlignment="1">
      <alignment wrapText="1"/>
      <protection/>
    </xf>
    <xf numFmtId="0" fontId="0" fillId="0" borderId="24" xfId="52" applyBorder="1" applyAlignment="1">
      <alignment wrapText="1"/>
      <protection/>
    </xf>
    <xf numFmtId="0" fontId="0" fillId="0" borderId="53" xfId="52" applyBorder="1" applyAlignment="1">
      <alignment wrapText="1"/>
      <protection/>
    </xf>
    <xf numFmtId="0" fontId="0" fillId="0" borderId="54" xfId="52" applyBorder="1" applyAlignment="1">
      <alignment wrapText="1"/>
      <protection/>
    </xf>
    <xf numFmtId="0" fontId="0" fillId="0" borderId="55" xfId="52" applyBorder="1" applyAlignment="1">
      <alignment wrapText="1"/>
      <protection/>
    </xf>
    <xf numFmtId="4" fontId="8" fillId="0" borderId="32" xfId="53" applyNumberFormat="1" applyFont="1" applyBorder="1" applyAlignment="1">
      <alignment horizontal="center"/>
      <protection/>
    </xf>
    <xf numFmtId="0" fontId="7" fillId="0" borderId="28" xfId="53" applyFont="1" applyBorder="1" applyAlignment="1">
      <alignment horizontal="center" wrapText="1"/>
      <protection/>
    </xf>
    <xf numFmtId="0" fontId="7" fillId="0" borderId="29" xfId="53" applyFont="1" applyBorder="1" applyAlignment="1">
      <alignment horizontal="center" wrapText="1"/>
      <protection/>
    </xf>
    <xf numFmtId="0" fontId="7" fillId="0" borderId="30" xfId="53" applyFont="1" applyBorder="1" applyAlignment="1">
      <alignment horizontal="center" wrapText="1"/>
      <protection/>
    </xf>
    <xf numFmtId="0" fontId="7" fillId="0" borderId="23" xfId="53" applyFont="1" applyBorder="1" applyAlignment="1">
      <alignment horizontal="center" wrapText="1"/>
      <protection/>
    </xf>
    <xf numFmtId="0" fontId="7" fillId="0" borderId="0" xfId="53" applyFont="1" applyBorder="1" applyAlignment="1">
      <alignment horizontal="center" wrapText="1"/>
      <protection/>
    </xf>
    <xf numFmtId="0" fontId="7" fillId="0" borderId="24" xfId="53" applyFont="1" applyBorder="1" applyAlignment="1">
      <alignment horizontal="center" wrapText="1"/>
      <protection/>
    </xf>
    <xf numFmtId="0" fontId="7" fillId="0" borderId="46" xfId="53" applyFont="1" applyBorder="1" applyAlignment="1">
      <alignment horizontal="center" wrapText="1"/>
      <protection/>
    </xf>
    <xf numFmtId="0" fontId="7" fillId="0" borderId="49" xfId="53" applyFont="1" applyBorder="1" applyAlignment="1">
      <alignment horizontal="center" wrapText="1"/>
      <protection/>
    </xf>
    <xf numFmtId="0" fontId="7" fillId="0" borderId="50" xfId="53" applyFont="1" applyBorder="1" applyAlignment="1">
      <alignment horizontal="center" wrapText="1"/>
      <protection/>
    </xf>
    <xf numFmtId="0" fontId="7" fillId="0" borderId="22" xfId="53" applyFont="1" applyBorder="1" applyAlignment="1">
      <alignment horizontal="center"/>
      <protection/>
    </xf>
    <xf numFmtId="0" fontId="7" fillId="0" borderId="34" xfId="53" applyFont="1" applyBorder="1" applyAlignment="1">
      <alignment horizontal="center"/>
      <protection/>
    </xf>
    <xf numFmtId="0" fontId="8" fillId="0" borderId="26" xfId="53" applyFont="1" applyBorder="1" applyAlignment="1">
      <alignment horizontal="center" wrapText="1"/>
      <protection/>
    </xf>
    <xf numFmtId="4" fontId="8" fillId="0" borderId="12" xfId="53" applyNumberFormat="1" applyFont="1" applyBorder="1" applyAlignment="1">
      <alignment horizontal="center"/>
      <protection/>
    </xf>
    <xf numFmtId="0" fontId="7" fillId="0" borderId="28" xfId="53" applyFont="1" applyBorder="1" applyAlignment="1">
      <alignment horizontal="center"/>
      <protection/>
    </xf>
    <xf numFmtId="0" fontId="7" fillId="0" borderId="29" xfId="53" applyFont="1" applyBorder="1" applyAlignment="1">
      <alignment horizontal="center"/>
      <protection/>
    </xf>
    <xf numFmtId="0" fontId="7" fillId="0" borderId="23" xfId="53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7" fillId="0" borderId="46" xfId="53" applyFont="1" applyBorder="1" applyAlignment="1">
      <alignment horizontal="center"/>
      <protection/>
    </xf>
    <xf numFmtId="0" fontId="7" fillId="0" borderId="49" xfId="53" applyFont="1" applyBorder="1" applyAlignment="1">
      <alignment horizontal="center"/>
      <protection/>
    </xf>
    <xf numFmtId="0" fontId="8" fillId="0" borderId="12" xfId="53" applyFont="1" applyBorder="1" applyAlignment="1">
      <alignment horizontal="center"/>
      <protection/>
    </xf>
    <xf numFmtId="0" fontId="8" fillId="0" borderId="12" xfId="53" applyFont="1" applyBorder="1" applyAlignment="1">
      <alignment horizontal="center" wrapText="1"/>
      <protection/>
    </xf>
    <xf numFmtId="4" fontId="8" fillId="0" borderId="12" xfId="53" applyNumberFormat="1" applyFont="1" applyBorder="1" applyAlignment="1">
      <alignment horizontal="center" vertical="top"/>
      <protection/>
    </xf>
    <xf numFmtId="0" fontId="7" fillId="33" borderId="10" xfId="53" applyFont="1" applyFill="1" applyBorder="1" applyAlignment="1">
      <alignment horizontal="center" vertical="center"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0" fontId="7" fillId="0" borderId="56" xfId="53" applyFont="1" applyBorder="1" applyAlignment="1">
      <alignment horizontal="center"/>
      <protection/>
    </xf>
    <xf numFmtId="0" fontId="7" fillId="0" borderId="57" xfId="53" applyFont="1" applyBorder="1" applyAlignment="1">
      <alignment horizontal="center"/>
      <protection/>
    </xf>
    <xf numFmtId="0" fontId="8" fillId="0" borderId="12" xfId="53" applyFont="1" applyBorder="1" applyAlignment="1">
      <alignment horizontal="center" vertical="center"/>
      <protection/>
    </xf>
    <xf numFmtId="0" fontId="8" fillId="0" borderId="51" xfId="53" applyFont="1" applyBorder="1" applyAlignment="1">
      <alignment horizontal="center" vertical="top" wrapText="1"/>
      <protection/>
    </xf>
    <xf numFmtId="0" fontId="8" fillId="0" borderId="52" xfId="53" applyFont="1" applyBorder="1" applyAlignment="1">
      <alignment horizontal="center" vertical="top" wrapText="1"/>
      <protection/>
    </xf>
    <xf numFmtId="0" fontId="8" fillId="0" borderId="23" xfId="53" applyFont="1" applyBorder="1" applyAlignment="1">
      <alignment horizontal="center" vertical="top" wrapText="1"/>
      <protection/>
    </xf>
    <xf numFmtId="0" fontId="8" fillId="0" borderId="0" xfId="53" applyFont="1" applyBorder="1" applyAlignment="1">
      <alignment horizontal="center" vertical="top" wrapText="1"/>
      <protection/>
    </xf>
    <xf numFmtId="0" fontId="8" fillId="0" borderId="24" xfId="53" applyFont="1" applyBorder="1" applyAlignment="1">
      <alignment horizontal="center" vertical="top" wrapText="1"/>
      <protection/>
    </xf>
    <xf numFmtId="0" fontId="8" fillId="0" borderId="53" xfId="53" applyFont="1" applyBorder="1" applyAlignment="1">
      <alignment horizontal="center" vertical="top" wrapText="1"/>
      <protection/>
    </xf>
    <xf numFmtId="0" fontId="8" fillId="0" borderId="54" xfId="53" applyFont="1" applyBorder="1" applyAlignment="1">
      <alignment horizontal="center" vertical="top" wrapText="1"/>
      <protection/>
    </xf>
    <xf numFmtId="0" fontId="8" fillId="0" borderId="55" xfId="53" applyFont="1" applyBorder="1" applyAlignment="1">
      <alignment horizontal="center" vertical="top" wrapText="1"/>
      <protection/>
    </xf>
    <xf numFmtId="4" fontId="8" fillId="0" borderId="20" xfId="53" applyNumberFormat="1" applyFont="1" applyBorder="1" applyAlignment="1">
      <alignment horizontal="center" vertical="top"/>
      <protection/>
    </xf>
    <xf numFmtId="4" fontId="8" fillId="0" borderId="27" xfId="53" applyNumberFormat="1" applyFont="1" applyBorder="1" applyAlignment="1">
      <alignment horizontal="center" vertical="top"/>
      <protection/>
    </xf>
    <xf numFmtId="4" fontId="8" fillId="0" borderId="33" xfId="53" applyNumberFormat="1" applyFont="1" applyBorder="1" applyAlignment="1">
      <alignment horizontal="center" vertical="top"/>
      <protection/>
    </xf>
    <xf numFmtId="0" fontId="13" fillId="0" borderId="0" xfId="53" applyFont="1" applyAlignment="1">
      <alignment horizontal="center" wrapText="1"/>
      <protection/>
    </xf>
    <xf numFmtId="4" fontId="19" fillId="0" borderId="32" xfId="53" applyNumberFormat="1" applyFont="1" applyBorder="1" applyAlignment="1">
      <alignment horizontal="center" vertical="center"/>
      <protection/>
    </xf>
    <xf numFmtId="4" fontId="19" fillId="0" borderId="27" xfId="53" applyNumberFormat="1" applyFont="1" applyBorder="1" applyAlignment="1">
      <alignment horizontal="center" vertical="center"/>
      <protection/>
    </xf>
    <xf numFmtId="4" fontId="19" fillId="0" borderId="26" xfId="53" applyNumberFormat="1" applyFont="1" applyBorder="1" applyAlignment="1">
      <alignment horizontal="center" vertical="center"/>
      <protection/>
    </xf>
    <xf numFmtId="0" fontId="0" fillId="0" borderId="27" xfId="52" applyBorder="1" applyAlignment="1">
      <alignment horizontal="center" vertical="center"/>
      <protection/>
    </xf>
    <xf numFmtId="0" fontId="0" fillId="0" borderId="26" xfId="52" applyBorder="1" applyAlignment="1">
      <alignment horizontal="center" vertical="center"/>
      <protection/>
    </xf>
    <xf numFmtId="4" fontId="19" fillId="0" borderId="20" xfId="53" applyNumberFormat="1" applyFont="1" applyBorder="1" applyAlignment="1">
      <alignment horizontal="center" vertical="center"/>
      <protection/>
    </xf>
    <xf numFmtId="0" fontId="8" fillId="0" borderId="20" xfId="53" applyFont="1" applyBorder="1" applyAlignment="1">
      <alignment horizontal="center" vertical="center"/>
      <protection/>
    </xf>
    <xf numFmtId="0" fontId="8" fillId="0" borderId="27" xfId="53" applyFont="1" applyBorder="1" applyAlignment="1">
      <alignment horizontal="center" vertical="center"/>
      <protection/>
    </xf>
    <xf numFmtId="0" fontId="8" fillId="0" borderId="33" xfId="53" applyFont="1" applyBorder="1" applyAlignment="1">
      <alignment horizontal="center" vertical="center"/>
      <protection/>
    </xf>
    <xf numFmtId="0" fontId="19" fillId="0" borderId="32" xfId="53" applyFont="1" applyBorder="1" applyAlignment="1">
      <alignment horizontal="center" vertical="center"/>
      <protection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25" fillId="0" borderId="32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19" fillId="0" borderId="27" xfId="53" applyFont="1" applyBorder="1" applyAlignment="1">
      <alignment horizontal="center" vertical="center"/>
      <protection/>
    </xf>
    <xf numFmtId="0" fontId="19" fillId="0" borderId="26" xfId="53" applyFont="1" applyBorder="1" applyAlignment="1">
      <alignment horizontal="center" vertical="center"/>
      <protection/>
    </xf>
    <xf numFmtId="0" fontId="20" fillId="0" borderId="28" xfId="53" applyFont="1" applyBorder="1" applyAlignment="1">
      <alignment horizontal="center" vertical="top" wrapText="1"/>
      <protection/>
    </xf>
    <xf numFmtId="0" fontId="20" fillId="0" borderId="29" xfId="53" applyFont="1" applyBorder="1" applyAlignment="1">
      <alignment horizontal="center" vertical="top" wrapText="1"/>
      <protection/>
    </xf>
    <xf numFmtId="0" fontId="20" fillId="0" borderId="23" xfId="53" applyFont="1" applyBorder="1" applyAlignment="1">
      <alignment horizontal="center" vertical="top" wrapText="1"/>
      <protection/>
    </xf>
    <xf numFmtId="0" fontId="20" fillId="0" borderId="0" xfId="53" applyFont="1" applyBorder="1" applyAlignment="1">
      <alignment horizontal="center" vertical="top" wrapText="1"/>
      <protection/>
    </xf>
    <xf numFmtId="0" fontId="20" fillId="0" borderId="46" xfId="53" applyFont="1" applyBorder="1" applyAlignment="1">
      <alignment horizontal="center" vertical="top" wrapText="1"/>
      <protection/>
    </xf>
    <xf numFmtId="0" fontId="20" fillId="0" borderId="49" xfId="53" applyFont="1" applyBorder="1" applyAlignment="1">
      <alignment horizontal="center" vertical="top" wrapText="1"/>
      <protection/>
    </xf>
    <xf numFmtId="0" fontId="8" fillId="0" borderId="26" xfId="53" applyFont="1" applyBorder="1" applyAlignment="1">
      <alignment horizontal="center"/>
      <protection/>
    </xf>
    <xf numFmtId="4" fontId="13" fillId="33" borderId="10" xfId="0" applyNumberFormat="1" applyFont="1" applyFill="1" applyBorder="1" applyAlignment="1">
      <alignment horizontal="center" vertical="center" wrapText="1"/>
    </xf>
    <xf numFmtId="0" fontId="13" fillId="0" borderId="58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32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4" fontId="13" fillId="33" borderId="10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27" fillId="0" borderId="32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27" fillId="0" borderId="28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9"/>
  <sheetViews>
    <sheetView view="pageLayout" workbookViewId="0" topLeftCell="C1">
      <selection activeCell="C28" sqref="C28:P31"/>
    </sheetView>
  </sheetViews>
  <sheetFormatPr defaultColWidth="10.25390625" defaultRowHeight="12.75"/>
  <cols>
    <col min="1" max="1" width="3.625" style="5" bestFit="1" customWidth="1"/>
    <col min="2" max="2" width="19.875" style="5" customWidth="1"/>
    <col min="3" max="3" width="7.125" style="5" customWidth="1"/>
    <col min="4" max="4" width="9.625" style="47" customWidth="1"/>
    <col min="5" max="5" width="10.875" style="5" customWidth="1"/>
    <col min="6" max="6" width="12.00390625" style="5" customWidth="1"/>
    <col min="7" max="8" width="10.875" style="5" customWidth="1"/>
    <col min="9" max="9" width="10.625" style="5" customWidth="1"/>
    <col min="10" max="10" width="10.125" style="5" customWidth="1"/>
    <col min="11" max="11" width="6.625" style="5" customWidth="1"/>
    <col min="12" max="12" width="9.75390625" style="5" customWidth="1"/>
    <col min="13" max="13" width="10.375" style="5" customWidth="1"/>
    <col min="14" max="14" width="10.125" style="5" customWidth="1"/>
    <col min="15" max="15" width="6.375" style="5" customWidth="1"/>
    <col min="16" max="16" width="13.125" style="5" customWidth="1"/>
    <col min="17" max="16384" width="10.25390625" style="5" customWidth="1"/>
  </cols>
  <sheetData>
    <row r="2" spans="1:16" ht="29.25" customHeight="1">
      <c r="A2" s="347" t="s">
        <v>121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</row>
    <row r="3" ht="18.75" customHeight="1"/>
    <row r="4" spans="1:16" ht="11.25">
      <c r="A4" s="331" t="s">
        <v>45</v>
      </c>
      <c r="B4" s="331" t="s">
        <v>47</v>
      </c>
      <c r="C4" s="332" t="s">
        <v>48</v>
      </c>
      <c r="D4" s="332" t="s">
        <v>83</v>
      </c>
      <c r="E4" s="332" t="s">
        <v>81</v>
      </c>
      <c r="F4" s="331" t="s">
        <v>5</v>
      </c>
      <c r="G4" s="331"/>
      <c r="H4" s="331" t="s">
        <v>46</v>
      </c>
      <c r="I4" s="331"/>
      <c r="J4" s="331"/>
      <c r="K4" s="331"/>
      <c r="L4" s="331"/>
      <c r="M4" s="331"/>
      <c r="N4" s="331"/>
      <c r="O4" s="331"/>
      <c r="P4" s="331"/>
    </row>
    <row r="5" spans="1:16" ht="11.25">
      <c r="A5" s="331"/>
      <c r="B5" s="331"/>
      <c r="C5" s="332"/>
      <c r="D5" s="332"/>
      <c r="E5" s="332"/>
      <c r="F5" s="332" t="s">
        <v>78</v>
      </c>
      <c r="G5" s="332" t="s">
        <v>79</v>
      </c>
      <c r="H5" s="331" t="s">
        <v>113</v>
      </c>
      <c r="I5" s="331"/>
      <c r="J5" s="331"/>
      <c r="K5" s="331"/>
      <c r="L5" s="331"/>
      <c r="M5" s="331"/>
      <c r="N5" s="331"/>
      <c r="O5" s="331"/>
      <c r="P5" s="331"/>
    </row>
    <row r="6" spans="1:16" ht="11.25">
      <c r="A6" s="331"/>
      <c r="B6" s="331"/>
      <c r="C6" s="332"/>
      <c r="D6" s="332"/>
      <c r="E6" s="332"/>
      <c r="F6" s="332"/>
      <c r="G6" s="332"/>
      <c r="H6" s="332" t="s">
        <v>50</v>
      </c>
      <c r="I6" s="331" t="s">
        <v>51</v>
      </c>
      <c r="J6" s="331"/>
      <c r="K6" s="331"/>
      <c r="L6" s="331"/>
      <c r="M6" s="331"/>
      <c r="N6" s="331"/>
      <c r="O6" s="331"/>
      <c r="P6" s="331"/>
    </row>
    <row r="7" spans="1:16" ht="14.25" customHeight="1">
      <c r="A7" s="331"/>
      <c r="B7" s="331"/>
      <c r="C7" s="332"/>
      <c r="D7" s="332"/>
      <c r="E7" s="332"/>
      <c r="F7" s="332"/>
      <c r="G7" s="332"/>
      <c r="H7" s="332"/>
      <c r="I7" s="331" t="s">
        <v>52</v>
      </c>
      <c r="J7" s="331"/>
      <c r="K7" s="331"/>
      <c r="L7" s="331"/>
      <c r="M7" s="331" t="s">
        <v>49</v>
      </c>
      <c r="N7" s="331"/>
      <c r="O7" s="331"/>
      <c r="P7" s="331"/>
    </row>
    <row r="8" spans="1:16" ht="12.75" customHeight="1">
      <c r="A8" s="331"/>
      <c r="B8" s="331"/>
      <c r="C8" s="332"/>
      <c r="D8" s="332"/>
      <c r="E8" s="332"/>
      <c r="F8" s="332"/>
      <c r="G8" s="332"/>
      <c r="H8" s="332"/>
      <c r="I8" s="332" t="s">
        <v>53</v>
      </c>
      <c r="J8" s="331" t="s">
        <v>54</v>
      </c>
      <c r="K8" s="331"/>
      <c r="L8" s="331"/>
      <c r="M8" s="332" t="s">
        <v>55</v>
      </c>
      <c r="N8" s="332" t="s">
        <v>54</v>
      </c>
      <c r="O8" s="332"/>
      <c r="P8" s="332"/>
    </row>
    <row r="9" spans="1:16" ht="48" customHeight="1">
      <c r="A9" s="331"/>
      <c r="B9" s="331"/>
      <c r="C9" s="332"/>
      <c r="D9" s="332"/>
      <c r="E9" s="332"/>
      <c r="F9" s="332"/>
      <c r="G9" s="332"/>
      <c r="H9" s="332"/>
      <c r="I9" s="332"/>
      <c r="J9" s="8" t="s">
        <v>80</v>
      </c>
      <c r="K9" s="8" t="s">
        <v>56</v>
      </c>
      <c r="L9" s="8" t="s">
        <v>57</v>
      </c>
      <c r="M9" s="332"/>
      <c r="N9" s="43" t="s">
        <v>80</v>
      </c>
      <c r="O9" s="8" t="s">
        <v>56</v>
      </c>
      <c r="P9" s="8" t="s">
        <v>58</v>
      </c>
    </row>
    <row r="10" spans="1:16" ht="7.5" customHeight="1">
      <c r="A10" s="6">
        <v>1</v>
      </c>
      <c r="B10" s="6">
        <v>2</v>
      </c>
      <c r="C10" s="6">
        <v>3</v>
      </c>
      <c r="D10" s="48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44">
        <v>14</v>
      </c>
      <c r="O10" s="6">
        <v>15</v>
      </c>
      <c r="P10" s="6">
        <v>16</v>
      </c>
    </row>
    <row r="11" spans="1:16" s="16" customFormat="1" ht="11.25" customHeight="1">
      <c r="A11" s="10">
        <v>1</v>
      </c>
      <c r="B11" s="15" t="s">
        <v>59</v>
      </c>
      <c r="C11" s="333" t="s">
        <v>33</v>
      </c>
      <c r="D11" s="334"/>
      <c r="E11" s="55">
        <f>E16+E24+E32+E64+E80+E105+E114+E123+E139+E147+E155+E163+E40+E56+E171+E186+E96+E48+E72+E178+E88+E131</f>
        <v>28570419.479999997</v>
      </c>
      <c r="F11" s="55">
        <f aca="true" t="shared" si="0" ref="F11:P11">F16+F24+F32+F64+F80+F105+F114+F123+F139+F147+F155+F163+F40+F56+F171+F186+F96+F48+F72+F178+F88+F131</f>
        <v>12074727.35</v>
      </c>
      <c r="G11" s="55">
        <f t="shared" si="0"/>
        <v>16495692.13</v>
      </c>
      <c r="H11" s="55">
        <f t="shared" si="0"/>
        <v>9085397.83</v>
      </c>
      <c r="I11" s="55">
        <f t="shared" si="0"/>
        <v>3520069.4600000004</v>
      </c>
      <c r="J11" s="55">
        <f t="shared" si="0"/>
        <v>3520069.4600000004</v>
      </c>
      <c r="K11" s="55">
        <f t="shared" si="0"/>
        <v>0</v>
      </c>
      <c r="L11" s="55">
        <f t="shared" si="0"/>
        <v>0</v>
      </c>
      <c r="M11" s="55">
        <f t="shared" si="0"/>
        <v>5565328.370000001</v>
      </c>
      <c r="N11" s="55">
        <f t="shared" si="0"/>
        <v>0</v>
      </c>
      <c r="O11" s="55">
        <f t="shared" si="0"/>
        <v>0</v>
      </c>
      <c r="P11" s="55">
        <f t="shared" si="0"/>
        <v>5565328.370000001</v>
      </c>
    </row>
    <row r="12" spans="1:16" ht="11.25">
      <c r="A12" s="335" t="s">
        <v>60</v>
      </c>
      <c r="B12" s="11" t="s">
        <v>61</v>
      </c>
      <c r="C12" s="246" t="s">
        <v>123</v>
      </c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7"/>
    </row>
    <row r="13" spans="1:16" ht="11.25">
      <c r="A13" s="335"/>
      <c r="B13" s="11" t="s">
        <v>62</v>
      </c>
      <c r="C13" s="338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40"/>
    </row>
    <row r="14" spans="1:16" ht="11.25">
      <c r="A14" s="335"/>
      <c r="B14" s="11" t="s">
        <v>63</v>
      </c>
      <c r="C14" s="338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40"/>
    </row>
    <row r="15" spans="1:16" ht="11.25">
      <c r="A15" s="335"/>
      <c r="B15" s="11" t="s">
        <v>64</v>
      </c>
      <c r="C15" s="341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3"/>
    </row>
    <row r="16" spans="1:16" ht="22.5">
      <c r="A16" s="335"/>
      <c r="B16" s="11" t="s">
        <v>65</v>
      </c>
      <c r="C16" s="11"/>
      <c r="D16" s="49" t="s">
        <v>203</v>
      </c>
      <c r="E16" s="50">
        <f>F16+G16</f>
        <v>1832860</v>
      </c>
      <c r="F16" s="50">
        <f>F17+F18+F19</f>
        <v>932860</v>
      </c>
      <c r="G16" s="50">
        <f>G17+G18+G19</f>
        <v>900000</v>
      </c>
      <c r="H16" s="50">
        <f>I16+M16</f>
        <v>49300</v>
      </c>
      <c r="I16" s="50">
        <f>J16+K16+L16</f>
        <v>49300</v>
      </c>
      <c r="J16" s="50">
        <v>49300</v>
      </c>
      <c r="K16" s="50">
        <v>0</v>
      </c>
      <c r="L16" s="50"/>
      <c r="M16" s="50">
        <f>N16+O16+P16</f>
        <v>0</v>
      </c>
      <c r="N16" s="56">
        <v>0</v>
      </c>
      <c r="O16" s="50">
        <v>0</v>
      </c>
      <c r="P16" s="50">
        <v>0</v>
      </c>
    </row>
    <row r="17" spans="1:16" ht="11.25">
      <c r="A17" s="335"/>
      <c r="B17" s="11" t="s">
        <v>113</v>
      </c>
      <c r="C17" s="328"/>
      <c r="D17" s="329"/>
      <c r="E17" s="51">
        <f>F17+G17</f>
        <v>49300</v>
      </c>
      <c r="F17" s="50">
        <f>I16</f>
        <v>49300</v>
      </c>
      <c r="G17" s="50">
        <f>M16</f>
        <v>0</v>
      </c>
      <c r="H17" s="330">
        <v>0</v>
      </c>
      <c r="I17" s="330">
        <v>0</v>
      </c>
      <c r="J17" s="330">
        <v>0</v>
      </c>
      <c r="K17" s="330">
        <v>0</v>
      </c>
      <c r="L17" s="330">
        <v>0</v>
      </c>
      <c r="M17" s="330">
        <v>0</v>
      </c>
      <c r="N17" s="344">
        <v>0</v>
      </c>
      <c r="O17" s="330">
        <v>0</v>
      </c>
      <c r="P17" s="330">
        <v>0</v>
      </c>
    </row>
    <row r="18" spans="1:16" ht="11.25">
      <c r="A18" s="335"/>
      <c r="B18" s="11" t="s">
        <v>114</v>
      </c>
      <c r="C18" s="328"/>
      <c r="D18" s="329"/>
      <c r="E18" s="51">
        <f>F18+G18</f>
        <v>47000</v>
      </c>
      <c r="F18" s="50">
        <v>47000</v>
      </c>
      <c r="G18" s="50"/>
      <c r="H18" s="330"/>
      <c r="I18" s="330"/>
      <c r="J18" s="330"/>
      <c r="K18" s="330"/>
      <c r="L18" s="330"/>
      <c r="M18" s="330"/>
      <c r="N18" s="345"/>
      <c r="O18" s="330"/>
      <c r="P18" s="330"/>
    </row>
    <row r="19" spans="1:16" ht="11.25">
      <c r="A19" s="335"/>
      <c r="B19" s="11" t="s">
        <v>122</v>
      </c>
      <c r="C19" s="328"/>
      <c r="D19" s="329"/>
      <c r="E19" s="51">
        <f>F19+G19</f>
        <v>1736560</v>
      </c>
      <c r="F19" s="50">
        <v>836560</v>
      </c>
      <c r="G19" s="50">
        <v>900000</v>
      </c>
      <c r="H19" s="330"/>
      <c r="I19" s="330"/>
      <c r="J19" s="330"/>
      <c r="K19" s="330"/>
      <c r="L19" s="330"/>
      <c r="M19" s="330"/>
      <c r="N19" s="346"/>
      <c r="O19" s="330"/>
      <c r="P19" s="330"/>
    </row>
    <row r="20" spans="1:16" ht="11.25">
      <c r="A20" s="335" t="s">
        <v>66</v>
      </c>
      <c r="B20" s="11" t="s">
        <v>61</v>
      </c>
      <c r="C20" s="246" t="s">
        <v>195</v>
      </c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8"/>
    </row>
    <row r="21" spans="1:16" ht="11.25">
      <c r="A21" s="335"/>
      <c r="B21" s="11" t="s">
        <v>62</v>
      </c>
      <c r="C21" s="249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1"/>
    </row>
    <row r="22" spans="1:16" ht="11.25">
      <c r="A22" s="335"/>
      <c r="B22" s="11" t="s">
        <v>63</v>
      </c>
      <c r="C22" s="249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1"/>
    </row>
    <row r="23" spans="1:16" ht="11.25">
      <c r="A23" s="335"/>
      <c r="B23" s="11" t="s">
        <v>64</v>
      </c>
      <c r="C23" s="252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4"/>
    </row>
    <row r="24" spans="1:16" ht="22.5">
      <c r="A24" s="335"/>
      <c r="B24" s="11" t="s">
        <v>65</v>
      </c>
      <c r="C24" s="11"/>
      <c r="D24" s="49" t="s">
        <v>203</v>
      </c>
      <c r="E24" s="51">
        <f>F24+G24</f>
        <v>601500</v>
      </c>
      <c r="F24" s="51">
        <f>F25+F26+F27</f>
        <v>251500</v>
      </c>
      <c r="G24" s="51">
        <f>G25+G26+G27</f>
        <v>350000</v>
      </c>
      <c r="H24" s="51">
        <f>I24+M24</f>
        <v>500</v>
      </c>
      <c r="I24" s="51">
        <f>J24+K24+L24</f>
        <v>500</v>
      </c>
      <c r="J24" s="51">
        <v>500</v>
      </c>
      <c r="K24" s="51">
        <v>0</v>
      </c>
      <c r="L24" s="51">
        <v>0</v>
      </c>
      <c r="M24" s="51">
        <f>N24+O24+P24</f>
        <v>0</v>
      </c>
      <c r="N24" s="53">
        <v>0</v>
      </c>
      <c r="O24" s="51">
        <v>0</v>
      </c>
      <c r="P24" s="51">
        <v>0</v>
      </c>
    </row>
    <row r="25" spans="1:16" ht="11.25">
      <c r="A25" s="335"/>
      <c r="B25" s="11" t="s">
        <v>113</v>
      </c>
      <c r="C25" s="328"/>
      <c r="D25" s="329"/>
      <c r="E25" s="51">
        <f>F25+G25</f>
        <v>500</v>
      </c>
      <c r="F25" s="51">
        <f>I24</f>
        <v>500</v>
      </c>
      <c r="G25" s="51">
        <f>M24</f>
        <v>0</v>
      </c>
      <c r="H25" s="321">
        <v>0</v>
      </c>
      <c r="I25" s="321">
        <v>0</v>
      </c>
      <c r="J25" s="321">
        <v>0</v>
      </c>
      <c r="K25" s="321">
        <v>0</v>
      </c>
      <c r="L25" s="321">
        <v>0</v>
      </c>
      <c r="M25" s="321">
        <v>0</v>
      </c>
      <c r="N25" s="241">
        <v>0</v>
      </c>
      <c r="O25" s="321">
        <v>0</v>
      </c>
      <c r="P25" s="321">
        <v>0</v>
      </c>
    </row>
    <row r="26" spans="1:16" ht="11.25">
      <c r="A26" s="335"/>
      <c r="B26" s="11" t="s">
        <v>114</v>
      </c>
      <c r="C26" s="328"/>
      <c r="D26" s="329"/>
      <c r="E26" s="51">
        <f>F26+G26</f>
        <v>1000</v>
      </c>
      <c r="F26" s="51">
        <v>1000</v>
      </c>
      <c r="G26" s="51"/>
      <c r="H26" s="321"/>
      <c r="I26" s="321"/>
      <c r="J26" s="321"/>
      <c r="K26" s="321"/>
      <c r="L26" s="321"/>
      <c r="M26" s="321"/>
      <c r="N26" s="242"/>
      <c r="O26" s="321"/>
      <c r="P26" s="321"/>
    </row>
    <row r="27" spans="1:16" ht="11.25">
      <c r="A27" s="335"/>
      <c r="B27" s="11" t="s">
        <v>122</v>
      </c>
      <c r="C27" s="328"/>
      <c r="D27" s="329"/>
      <c r="E27" s="51">
        <f>F27+G27</f>
        <v>600000</v>
      </c>
      <c r="F27" s="51">
        <v>250000</v>
      </c>
      <c r="G27" s="51">
        <v>350000</v>
      </c>
      <c r="H27" s="321"/>
      <c r="I27" s="321"/>
      <c r="J27" s="321"/>
      <c r="K27" s="321"/>
      <c r="L27" s="321"/>
      <c r="M27" s="321"/>
      <c r="N27" s="243"/>
      <c r="O27" s="321"/>
      <c r="P27" s="321"/>
    </row>
    <row r="28" spans="1:16" ht="11.25">
      <c r="A28" s="335" t="s">
        <v>67</v>
      </c>
      <c r="B28" s="11" t="s">
        <v>61</v>
      </c>
      <c r="C28" s="246" t="s">
        <v>178</v>
      </c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8"/>
    </row>
    <row r="29" spans="1:16" ht="11.25">
      <c r="A29" s="335"/>
      <c r="B29" s="11" t="s">
        <v>62</v>
      </c>
      <c r="C29" s="249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1"/>
    </row>
    <row r="30" spans="1:16" ht="11.25">
      <c r="A30" s="335"/>
      <c r="B30" s="11" t="s">
        <v>63</v>
      </c>
      <c r="C30" s="249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1"/>
    </row>
    <row r="31" spans="1:16" ht="11.25">
      <c r="A31" s="335"/>
      <c r="B31" s="11" t="s">
        <v>64</v>
      </c>
      <c r="C31" s="252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4"/>
    </row>
    <row r="32" spans="1:16" ht="22.5">
      <c r="A32" s="335"/>
      <c r="B32" s="11" t="s">
        <v>65</v>
      </c>
      <c r="C32" s="11"/>
      <c r="D32" s="49" t="s">
        <v>204</v>
      </c>
      <c r="E32" s="51">
        <f>F32+G32</f>
        <v>62853</v>
      </c>
      <c r="F32" s="51">
        <f>F33+F34+F35</f>
        <v>24214</v>
      </c>
      <c r="G32" s="51">
        <f>G33+G34+G35</f>
        <v>38639</v>
      </c>
      <c r="H32" s="51">
        <f>I32+M32</f>
        <v>62853</v>
      </c>
      <c r="I32" s="51">
        <f>J32+K32+L32</f>
        <v>24214</v>
      </c>
      <c r="J32" s="51">
        <v>24214</v>
      </c>
      <c r="K32" s="51">
        <v>0</v>
      </c>
      <c r="L32" s="51"/>
      <c r="M32" s="51">
        <f>N32+O32+P32</f>
        <v>38639</v>
      </c>
      <c r="N32" s="53">
        <v>0</v>
      </c>
      <c r="O32" s="51">
        <v>0</v>
      </c>
      <c r="P32" s="51">
        <v>38639</v>
      </c>
    </row>
    <row r="33" spans="1:16" ht="11.25">
      <c r="A33" s="335"/>
      <c r="B33" s="11" t="s">
        <v>113</v>
      </c>
      <c r="C33" s="328"/>
      <c r="D33" s="329"/>
      <c r="E33" s="51">
        <f>F33+G33</f>
        <v>62853</v>
      </c>
      <c r="F33" s="51">
        <f>I32</f>
        <v>24214</v>
      </c>
      <c r="G33" s="51">
        <f>M32</f>
        <v>38639</v>
      </c>
      <c r="H33" s="321">
        <v>0</v>
      </c>
      <c r="I33" s="321">
        <v>0</v>
      </c>
      <c r="J33" s="321">
        <v>0</v>
      </c>
      <c r="K33" s="321">
        <v>0</v>
      </c>
      <c r="L33" s="321">
        <v>0</v>
      </c>
      <c r="M33" s="321">
        <v>0</v>
      </c>
      <c r="N33" s="241">
        <v>0</v>
      </c>
      <c r="O33" s="321">
        <v>0</v>
      </c>
      <c r="P33" s="321">
        <v>0</v>
      </c>
    </row>
    <row r="34" spans="1:16" ht="11.25">
      <c r="A34" s="335"/>
      <c r="B34" s="11" t="s">
        <v>114</v>
      </c>
      <c r="C34" s="328"/>
      <c r="D34" s="329"/>
      <c r="E34" s="51">
        <f>F34+G34</f>
        <v>0</v>
      </c>
      <c r="F34" s="51">
        <v>0</v>
      </c>
      <c r="G34" s="51">
        <v>0</v>
      </c>
      <c r="H34" s="321"/>
      <c r="I34" s="321"/>
      <c r="J34" s="321"/>
      <c r="K34" s="321"/>
      <c r="L34" s="321"/>
      <c r="M34" s="321"/>
      <c r="N34" s="242"/>
      <c r="O34" s="321"/>
      <c r="P34" s="321"/>
    </row>
    <row r="35" spans="1:16" ht="11.25">
      <c r="A35" s="335"/>
      <c r="B35" s="11" t="s">
        <v>122</v>
      </c>
      <c r="C35" s="328"/>
      <c r="D35" s="329"/>
      <c r="E35" s="51">
        <f>F35+G35</f>
        <v>0</v>
      </c>
      <c r="F35" s="51">
        <v>0</v>
      </c>
      <c r="G35" s="51">
        <v>0</v>
      </c>
      <c r="H35" s="321"/>
      <c r="I35" s="321"/>
      <c r="J35" s="321"/>
      <c r="K35" s="321"/>
      <c r="L35" s="321"/>
      <c r="M35" s="321"/>
      <c r="N35" s="243"/>
      <c r="O35" s="321"/>
      <c r="P35" s="321"/>
    </row>
    <row r="36" spans="1:16" ht="11.25">
      <c r="A36" s="335" t="s">
        <v>186</v>
      </c>
      <c r="B36" s="11" t="s">
        <v>61</v>
      </c>
      <c r="C36" s="246" t="s">
        <v>175</v>
      </c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8"/>
    </row>
    <row r="37" spans="1:16" ht="11.25">
      <c r="A37" s="335"/>
      <c r="B37" s="11" t="s">
        <v>62</v>
      </c>
      <c r="C37" s="249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1"/>
    </row>
    <row r="38" spans="1:16" ht="11.25">
      <c r="A38" s="335"/>
      <c r="B38" s="11" t="s">
        <v>63</v>
      </c>
      <c r="C38" s="249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1"/>
    </row>
    <row r="39" spans="1:16" ht="11.25">
      <c r="A39" s="335"/>
      <c r="B39" s="11" t="s">
        <v>64</v>
      </c>
      <c r="C39" s="252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4"/>
    </row>
    <row r="40" spans="1:16" ht="22.5">
      <c r="A40" s="335"/>
      <c r="B40" s="11" t="s">
        <v>65</v>
      </c>
      <c r="C40" s="11"/>
      <c r="D40" s="49" t="s">
        <v>204</v>
      </c>
      <c r="E40" s="51">
        <f>F40+G40</f>
        <v>60171</v>
      </c>
      <c r="F40" s="51">
        <f>F41+F42+F43</f>
        <v>23181</v>
      </c>
      <c r="G40" s="51">
        <f>G41+G42+G43</f>
        <v>36990</v>
      </c>
      <c r="H40" s="51">
        <f>I40+M40</f>
        <v>60171</v>
      </c>
      <c r="I40" s="51">
        <f>J40+K40+L40</f>
        <v>23181</v>
      </c>
      <c r="J40" s="51">
        <v>23181</v>
      </c>
      <c r="K40" s="51">
        <v>0</v>
      </c>
      <c r="L40" s="51"/>
      <c r="M40" s="51">
        <f>N40+O40+P40</f>
        <v>36990</v>
      </c>
      <c r="N40" s="53">
        <v>0</v>
      </c>
      <c r="O40" s="51">
        <v>0</v>
      </c>
      <c r="P40" s="51">
        <v>36990</v>
      </c>
    </row>
    <row r="41" spans="1:16" ht="11.25">
      <c r="A41" s="335"/>
      <c r="B41" s="11" t="s">
        <v>113</v>
      </c>
      <c r="C41" s="328"/>
      <c r="D41" s="329"/>
      <c r="E41" s="51">
        <f>F41+G41</f>
        <v>60171</v>
      </c>
      <c r="F41" s="51">
        <f>I40</f>
        <v>23181</v>
      </c>
      <c r="G41" s="51">
        <f>M40</f>
        <v>36990</v>
      </c>
      <c r="H41" s="321">
        <v>0</v>
      </c>
      <c r="I41" s="321">
        <v>0</v>
      </c>
      <c r="J41" s="321">
        <v>0</v>
      </c>
      <c r="K41" s="321">
        <v>0</v>
      </c>
      <c r="L41" s="321">
        <v>0</v>
      </c>
      <c r="M41" s="321">
        <v>0</v>
      </c>
      <c r="N41" s="241">
        <v>0</v>
      </c>
      <c r="O41" s="321">
        <v>0</v>
      </c>
      <c r="P41" s="321">
        <v>0</v>
      </c>
    </row>
    <row r="42" spans="1:16" ht="11.25">
      <c r="A42" s="335"/>
      <c r="B42" s="11" t="s">
        <v>114</v>
      </c>
      <c r="C42" s="328"/>
      <c r="D42" s="329"/>
      <c r="E42" s="51">
        <f>F42+G42</f>
        <v>0</v>
      </c>
      <c r="F42" s="51">
        <v>0</v>
      </c>
      <c r="G42" s="51">
        <v>0</v>
      </c>
      <c r="H42" s="321"/>
      <c r="I42" s="321"/>
      <c r="J42" s="321"/>
      <c r="K42" s="321"/>
      <c r="L42" s="321"/>
      <c r="M42" s="321"/>
      <c r="N42" s="242"/>
      <c r="O42" s="321"/>
      <c r="P42" s="321"/>
    </row>
    <row r="43" spans="1:16" ht="11.25">
      <c r="A43" s="335"/>
      <c r="B43" s="11" t="s">
        <v>122</v>
      </c>
      <c r="C43" s="328"/>
      <c r="D43" s="329"/>
      <c r="E43" s="51">
        <f>F43+G43</f>
        <v>0</v>
      </c>
      <c r="F43" s="51">
        <v>0</v>
      </c>
      <c r="G43" s="51">
        <v>0</v>
      </c>
      <c r="H43" s="321"/>
      <c r="I43" s="321"/>
      <c r="J43" s="321"/>
      <c r="K43" s="321"/>
      <c r="L43" s="321"/>
      <c r="M43" s="321"/>
      <c r="N43" s="243"/>
      <c r="O43" s="321"/>
      <c r="P43" s="321"/>
    </row>
    <row r="44" spans="1:16" ht="11.25">
      <c r="A44" s="244" t="s">
        <v>124</v>
      </c>
      <c r="B44" s="11" t="s">
        <v>61</v>
      </c>
      <c r="C44" s="246" t="s">
        <v>179</v>
      </c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8"/>
    </row>
    <row r="45" spans="1:16" ht="11.25">
      <c r="A45" s="239"/>
      <c r="B45" s="11" t="s">
        <v>62</v>
      </c>
      <c r="C45" s="249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1"/>
    </row>
    <row r="46" spans="1:16" ht="11.25">
      <c r="A46" s="239"/>
      <c r="B46" s="11" t="s">
        <v>63</v>
      </c>
      <c r="C46" s="249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1"/>
    </row>
    <row r="47" spans="1:16" ht="11.25">
      <c r="A47" s="239"/>
      <c r="B47" s="11" t="s">
        <v>64</v>
      </c>
      <c r="C47" s="252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4"/>
    </row>
    <row r="48" spans="1:16" ht="22.5">
      <c r="A48" s="239"/>
      <c r="B48" s="11" t="s">
        <v>65</v>
      </c>
      <c r="C48" s="11"/>
      <c r="D48" s="49" t="s">
        <v>166</v>
      </c>
      <c r="E48" s="51">
        <f>F48+G48</f>
        <v>5367</v>
      </c>
      <c r="F48" s="51">
        <f>F49+F50+F51</f>
        <v>1610</v>
      </c>
      <c r="G48" s="51">
        <f>G49+G50+G51</f>
        <v>3757</v>
      </c>
      <c r="H48" s="51">
        <f>I48+M48</f>
        <v>5367</v>
      </c>
      <c r="I48" s="51">
        <f>J48+K48+L48</f>
        <v>1610</v>
      </c>
      <c r="J48" s="51">
        <v>1610</v>
      </c>
      <c r="K48" s="51">
        <v>0</v>
      </c>
      <c r="L48" s="51"/>
      <c r="M48" s="51">
        <f>N48+O48+P48</f>
        <v>3757</v>
      </c>
      <c r="N48" s="53">
        <v>0</v>
      </c>
      <c r="O48" s="51">
        <v>0</v>
      </c>
      <c r="P48" s="51">
        <v>3757</v>
      </c>
    </row>
    <row r="49" spans="1:16" ht="11.25">
      <c r="A49" s="239"/>
      <c r="B49" s="11" t="s">
        <v>113</v>
      </c>
      <c r="C49" s="255"/>
      <c r="D49" s="258"/>
      <c r="E49" s="51">
        <f>F49+G49</f>
        <v>5367</v>
      </c>
      <c r="F49" s="51">
        <f>I48</f>
        <v>1610</v>
      </c>
      <c r="G49" s="51">
        <f>M48</f>
        <v>3757</v>
      </c>
      <c r="H49" s="241">
        <v>0</v>
      </c>
      <c r="I49" s="241">
        <v>0</v>
      </c>
      <c r="J49" s="241">
        <v>0</v>
      </c>
      <c r="K49" s="241">
        <v>0</v>
      </c>
      <c r="L49" s="241">
        <v>0</v>
      </c>
      <c r="M49" s="241">
        <v>0</v>
      </c>
      <c r="N49" s="241">
        <v>0</v>
      </c>
      <c r="O49" s="241">
        <v>0</v>
      </c>
      <c r="P49" s="241">
        <v>0</v>
      </c>
    </row>
    <row r="50" spans="1:16" ht="11.25">
      <c r="A50" s="239"/>
      <c r="B50" s="11" t="s">
        <v>114</v>
      </c>
      <c r="C50" s="256"/>
      <c r="D50" s="259"/>
      <c r="E50" s="51">
        <f>F50+G50</f>
        <v>0</v>
      </c>
      <c r="F50" s="51">
        <v>0</v>
      </c>
      <c r="G50" s="51">
        <v>0</v>
      </c>
      <c r="H50" s="242"/>
      <c r="I50" s="242"/>
      <c r="J50" s="242"/>
      <c r="K50" s="242"/>
      <c r="L50" s="242"/>
      <c r="M50" s="242"/>
      <c r="N50" s="242"/>
      <c r="O50" s="242"/>
      <c r="P50" s="242"/>
    </row>
    <row r="51" spans="1:16" ht="11.25">
      <c r="A51" s="245"/>
      <c r="B51" s="11" t="s">
        <v>122</v>
      </c>
      <c r="C51" s="257"/>
      <c r="D51" s="260"/>
      <c r="E51" s="51">
        <f>F51+G51</f>
        <v>0</v>
      </c>
      <c r="F51" s="51">
        <v>0</v>
      </c>
      <c r="G51" s="51">
        <v>0</v>
      </c>
      <c r="H51" s="243"/>
      <c r="I51" s="243"/>
      <c r="J51" s="243"/>
      <c r="K51" s="243"/>
      <c r="L51" s="243"/>
      <c r="M51" s="243"/>
      <c r="N51" s="243"/>
      <c r="O51" s="243"/>
      <c r="P51" s="243"/>
    </row>
    <row r="52" spans="1:16" ht="11.25">
      <c r="A52" s="244" t="s">
        <v>125</v>
      </c>
      <c r="B52" s="11" t="s">
        <v>61</v>
      </c>
      <c r="C52" s="246" t="s">
        <v>180</v>
      </c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8"/>
    </row>
    <row r="53" spans="1:16" ht="11.25">
      <c r="A53" s="239"/>
      <c r="B53" s="11" t="s">
        <v>62</v>
      </c>
      <c r="C53" s="249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1"/>
    </row>
    <row r="54" spans="1:16" ht="11.25">
      <c r="A54" s="239"/>
      <c r="B54" s="11" t="s">
        <v>63</v>
      </c>
      <c r="C54" s="249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1"/>
    </row>
    <row r="55" spans="1:16" ht="11.25">
      <c r="A55" s="239"/>
      <c r="B55" s="11" t="s">
        <v>64</v>
      </c>
      <c r="C55" s="252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4"/>
    </row>
    <row r="56" spans="1:16" ht="22.5">
      <c r="A56" s="239"/>
      <c r="B56" s="11" t="s">
        <v>65</v>
      </c>
      <c r="C56" s="11"/>
      <c r="D56" s="49" t="s">
        <v>166</v>
      </c>
      <c r="E56" s="51">
        <f>F56+G56</f>
        <v>19117</v>
      </c>
      <c r="F56" s="51">
        <f>F57+F58+F59</f>
        <v>8853</v>
      </c>
      <c r="G56" s="51">
        <f>G57+G58+G59</f>
        <v>10264</v>
      </c>
      <c r="H56" s="51">
        <f>I56+M56</f>
        <v>19117</v>
      </c>
      <c r="I56" s="51">
        <f>J56+K56+L56</f>
        <v>8853</v>
      </c>
      <c r="J56" s="51">
        <v>8853</v>
      </c>
      <c r="K56" s="51">
        <v>0</v>
      </c>
      <c r="L56" s="51"/>
      <c r="M56" s="51">
        <f>N56+O56+P56</f>
        <v>10264</v>
      </c>
      <c r="N56" s="53">
        <v>0</v>
      </c>
      <c r="O56" s="51">
        <v>0</v>
      </c>
      <c r="P56" s="51">
        <v>10264</v>
      </c>
    </row>
    <row r="57" spans="1:16" ht="11.25">
      <c r="A57" s="239"/>
      <c r="B57" s="11" t="s">
        <v>113</v>
      </c>
      <c r="C57" s="255"/>
      <c r="D57" s="258"/>
      <c r="E57" s="51">
        <f>F57+G57</f>
        <v>19117</v>
      </c>
      <c r="F57" s="51">
        <f>I56</f>
        <v>8853</v>
      </c>
      <c r="G57" s="51">
        <f>M56</f>
        <v>10264</v>
      </c>
      <c r="H57" s="241">
        <v>0</v>
      </c>
      <c r="I57" s="241">
        <v>0</v>
      </c>
      <c r="J57" s="241">
        <v>0</v>
      </c>
      <c r="K57" s="241">
        <v>0</v>
      </c>
      <c r="L57" s="241">
        <v>0</v>
      </c>
      <c r="M57" s="241">
        <v>0</v>
      </c>
      <c r="N57" s="241">
        <v>0</v>
      </c>
      <c r="O57" s="241">
        <v>0</v>
      </c>
      <c r="P57" s="241">
        <v>0</v>
      </c>
    </row>
    <row r="58" spans="1:16" ht="11.25">
      <c r="A58" s="239"/>
      <c r="B58" s="11" t="s">
        <v>114</v>
      </c>
      <c r="C58" s="256"/>
      <c r="D58" s="259"/>
      <c r="E58" s="51">
        <f>F58+G58</f>
        <v>0</v>
      </c>
      <c r="F58" s="51">
        <v>0</v>
      </c>
      <c r="G58" s="51">
        <v>0</v>
      </c>
      <c r="H58" s="242"/>
      <c r="I58" s="242"/>
      <c r="J58" s="242"/>
      <c r="K58" s="242"/>
      <c r="L58" s="242"/>
      <c r="M58" s="242"/>
      <c r="N58" s="242"/>
      <c r="O58" s="242"/>
      <c r="P58" s="242"/>
    </row>
    <row r="59" spans="1:16" ht="11.25">
      <c r="A59" s="245"/>
      <c r="B59" s="11" t="s">
        <v>122</v>
      </c>
      <c r="C59" s="257"/>
      <c r="D59" s="260"/>
      <c r="E59" s="51">
        <f>F59+G59</f>
        <v>0</v>
      </c>
      <c r="F59" s="51">
        <v>0</v>
      </c>
      <c r="G59" s="51">
        <v>0</v>
      </c>
      <c r="H59" s="243"/>
      <c r="I59" s="243"/>
      <c r="J59" s="243"/>
      <c r="K59" s="243"/>
      <c r="L59" s="243"/>
      <c r="M59" s="243"/>
      <c r="N59" s="243"/>
      <c r="O59" s="243"/>
      <c r="P59" s="243"/>
    </row>
    <row r="60" spans="1:16" ht="11.25" customHeight="1">
      <c r="A60" s="244" t="s">
        <v>126</v>
      </c>
      <c r="B60" s="11" t="s">
        <v>61</v>
      </c>
      <c r="C60" s="261" t="s">
        <v>196</v>
      </c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</row>
    <row r="61" spans="1:16" ht="11.25">
      <c r="A61" s="239"/>
      <c r="B61" s="11" t="s">
        <v>62</v>
      </c>
      <c r="C61" s="263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</row>
    <row r="62" spans="1:16" ht="11.25">
      <c r="A62" s="239"/>
      <c r="B62" s="11" t="s">
        <v>63</v>
      </c>
      <c r="C62" s="263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</row>
    <row r="63" spans="1:16" ht="11.25">
      <c r="A63" s="239"/>
      <c r="B63" s="11" t="s">
        <v>64</v>
      </c>
      <c r="C63" s="265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</row>
    <row r="64" spans="1:16" ht="22.5">
      <c r="A64" s="239"/>
      <c r="B64" s="11" t="s">
        <v>65</v>
      </c>
      <c r="C64" s="11"/>
      <c r="D64" s="49" t="s">
        <v>166</v>
      </c>
      <c r="E64" s="51">
        <f>F64+G64</f>
        <v>14664462.17</v>
      </c>
      <c r="F64" s="51">
        <f>F65+F66+F67</f>
        <v>6372822.97</v>
      </c>
      <c r="G64" s="51">
        <f>G65+G66+G67</f>
        <v>8291639.2</v>
      </c>
      <c r="H64" s="51">
        <f>I64+M64</f>
        <v>579500</v>
      </c>
      <c r="I64" s="51">
        <f>J64+K64+L64</f>
        <v>183756.4</v>
      </c>
      <c r="J64" s="51">
        <v>183756.4</v>
      </c>
      <c r="K64" s="51">
        <v>0</v>
      </c>
      <c r="L64" s="51"/>
      <c r="M64" s="51">
        <f>N64+O64+P64</f>
        <v>395743.6</v>
      </c>
      <c r="N64" s="53"/>
      <c r="O64" s="51">
        <v>0</v>
      </c>
      <c r="P64" s="51">
        <v>395743.6</v>
      </c>
    </row>
    <row r="65" spans="1:16" ht="11.25">
      <c r="A65" s="239"/>
      <c r="B65" s="11" t="s">
        <v>113</v>
      </c>
      <c r="C65" s="255"/>
      <c r="D65" s="258"/>
      <c r="E65" s="51">
        <f>F65+G65</f>
        <v>579500</v>
      </c>
      <c r="F65" s="51">
        <f>I64</f>
        <v>183756.4</v>
      </c>
      <c r="G65" s="51">
        <f>M64</f>
        <v>395743.6</v>
      </c>
      <c r="H65" s="241">
        <v>0</v>
      </c>
      <c r="I65" s="241">
        <v>0</v>
      </c>
      <c r="J65" s="241">
        <v>0</v>
      </c>
      <c r="K65" s="241">
        <v>0</v>
      </c>
      <c r="L65" s="241">
        <v>0</v>
      </c>
      <c r="M65" s="241">
        <v>0</v>
      </c>
      <c r="N65" s="241">
        <v>0</v>
      </c>
      <c r="O65" s="241">
        <v>0</v>
      </c>
      <c r="P65" s="241">
        <v>0</v>
      </c>
    </row>
    <row r="66" spans="1:16" ht="11.25">
      <c r="A66" s="239"/>
      <c r="B66" s="11" t="s">
        <v>114</v>
      </c>
      <c r="C66" s="256"/>
      <c r="D66" s="259"/>
      <c r="E66" s="51">
        <f>F66+G66</f>
        <v>4485392.17</v>
      </c>
      <c r="F66" s="51">
        <v>3309195.57</v>
      </c>
      <c r="G66" s="51">
        <v>1176196.6</v>
      </c>
      <c r="H66" s="242"/>
      <c r="I66" s="242"/>
      <c r="J66" s="242"/>
      <c r="K66" s="242"/>
      <c r="L66" s="242"/>
      <c r="M66" s="242"/>
      <c r="N66" s="242"/>
      <c r="O66" s="242"/>
      <c r="P66" s="242"/>
    </row>
    <row r="67" spans="1:16" ht="11.25">
      <c r="A67" s="245"/>
      <c r="B67" s="11" t="s">
        <v>122</v>
      </c>
      <c r="C67" s="257"/>
      <c r="D67" s="260"/>
      <c r="E67" s="51">
        <f>F67+G67</f>
        <v>9599570</v>
      </c>
      <c r="F67" s="51">
        <v>2879871</v>
      </c>
      <c r="G67" s="51">
        <v>6719699</v>
      </c>
      <c r="H67" s="243"/>
      <c r="I67" s="243"/>
      <c r="J67" s="243"/>
      <c r="K67" s="243"/>
      <c r="L67" s="243"/>
      <c r="M67" s="243"/>
      <c r="N67" s="243"/>
      <c r="O67" s="243"/>
      <c r="P67" s="243"/>
    </row>
    <row r="68" spans="1:16" ht="11.25" customHeight="1">
      <c r="A68" s="244" t="s">
        <v>127</v>
      </c>
      <c r="B68" s="11" t="s">
        <v>61</v>
      </c>
      <c r="C68" s="246" t="s">
        <v>181</v>
      </c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8"/>
    </row>
    <row r="69" spans="1:16" ht="11.25">
      <c r="A69" s="239"/>
      <c r="B69" s="11" t="s">
        <v>62</v>
      </c>
      <c r="C69" s="249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1"/>
    </row>
    <row r="70" spans="1:16" ht="11.25">
      <c r="A70" s="239"/>
      <c r="B70" s="11" t="s">
        <v>63</v>
      </c>
      <c r="C70" s="249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1"/>
    </row>
    <row r="71" spans="1:16" ht="11.25">
      <c r="A71" s="239"/>
      <c r="B71" s="11" t="s">
        <v>64</v>
      </c>
      <c r="C71" s="252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4"/>
    </row>
    <row r="72" spans="1:16" ht="22.5">
      <c r="A72" s="239"/>
      <c r="B72" s="11" t="s">
        <v>65</v>
      </c>
      <c r="C72" s="11"/>
      <c r="D72" s="49" t="s">
        <v>167</v>
      </c>
      <c r="E72" s="51">
        <f>F72+G72</f>
        <v>14633</v>
      </c>
      <c r="F72" s="51">
        <f>F73+F74+F75</f>
        <v>4390</v>
      </c>
      <c r="G72" s="51">
        <f>G73+G74+G75</f>
        <v>10243</v>
      </c>
      <c r="H72" s="51">
        <f>I72+M72</f>
        <v>14633</v>
      </c>
      <c r="I72" s="51">
        <f>J72+K72+L72</f>
        <v>4390</v>
      </c>
      <c r="J72" s="51">
        <v>4390</v>
      </c>
      <c r="K72" s="51">
        <v>0</v>
      </c>
      <c r="L72" s="51"/>
      <c r="M72" s="51">
        <f>N72+O72+P72</f>
        <v>10243</v>
      </c>
      <c r="N72" s="53">
        <v>0</v>
      </c>
      <c r="O72" s="51">
        <v>0</v>
      </c>
      <c r="P72" s="51">
        <v>10243</v>
      </c>
    </row>
    <row r="73" spans="1:16" ht="11.25">
      <c r="A73" s="239"/>
      <c r="B73" s="11" t="s">
        <v>113</v>
      </c>
      <c r="C73" s="255"/>
      <c r="D73" s="258"/>
      <c r="E73" s="51">
        <f>F73+G73</f>
        <v>14633</v>
      </c>
      <c r="F73" s="51">
        <f>I72</f>
        <v>4390</v>
      </c>
      <c r="G73" s="51">
        <f>M72</f>
        <v>10243</v>
      </c>
      <c r="H73" s="241">
        <v>0</v>
      </c>
      <c r="I73" s="241">
        <v>0</v>
      </c>
      <c r="J73" s="241">
        <v>0</v>
      </c>
      <c r="K73" s="241">
        <v>0</v>
      </c>
      <c r="L73" s="241">
        <v>0</v>
      </c>
      <c r="M73" s="241">
        <v>0</v>
      </c>
      <c r="N73" s="241">
        <v>0</v>
      </c>
      <c r="O73" s="241">
        <v>0</v>
      </c>
      <c r="P73" s="241">
        <v>0</v>
      </c>
    </row>
    <row r="74" spans="1:16" ht="11.25">
      <c r="A74" s="239"/>
      <c r="B74" s="11" t="s">
        <v>114</v>
      </c>
      <c r="C74" s="256"/>
      <c r="D74" s="259"/>
      <c r="E74" s="51">
        <f>F74+G74</f>
        <v>0</v>
      </c>
      <c r="F74" s="51">
        <v>0</v>
      </c>
      <c r="G74" s="51">
        <v>0</v>
      </c>
      <c r="H74" s="242"/>
      <c r="I74" s="242"/>
      <c r="J74" s="242"/>
      <c r="K74" s="242"/>
      <c r="L74" s="242"/>
      <c r="M74" s="242"/>
      <c r="N74" s="242"/>
      <c r="O74" s="242"/>
      <c r="P74" s="242"/>
    </row>
    <row r="75" spans="1:16" ht="11.25">
      <c r="A75" s="245"/>
      <c r="B75" s="11" t="s">
        <v>122</v>
      </c>
      <c r="C75" s="257"/>
      <c r="D75" s="260"/>
      <c r="E75" s="51">
        <f>F75+G75</f>
        <v>0</v>
      </c>
      <c r="F75" s="51">
        <v>0</v>
      </c>
      <c r="G75" s="51">
        <v>0</v>
      </c>
      <c r="H75" s="243"/>
      <c r="I75" s="243"/>
      <c r="J75" s="243"/>
      <c r="K75" s="243"/>
      <c r="L75" s="243"/>
      <c r="M75" s="243"/>
      <c r="N75" s="243"/>
      <c r="O75" s="243"/>
      <c r="P75" s="243"/>
    </row>
    <row r="76" spans="1:16" ht="11.25" customHeight="1">
      <c r="A76" s="244" t="s">
        <v>154</v>
      </c>
      <c r="B76" s="11" t="s">
        <v>61</v>
      </c>
      <c r="C76" s="246" t="s">
        <v>182</v>
      </c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8"/>
    </row>
    <row r="77" spans="1:16" ht="11.25">
      <c r="A77" s="239"/>
      <c r="B77" s="11" t="s">
        <v>62</v>
      </c>
      <c r="C77" s="249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1"/>
    </row>
    <row r="78" spans="1:16" ht="11.25">
      <c r="A78" s="239"/>
      <c r="B78" s="11" t="s">
        <v>63</v>
      </c>
      <c r="C78" s="249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1"/>
    </row>
    <row r="79" spans="1:16" ht="11.25">
      <c r="A79" s="239"/>
      <c r="B79" s="11" t="s">
        <v>64</v>
      </c>
      <c r="C79" s="252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4"/>
    </row>
    <row r="80" spans="1:16" ht="22.5">
      <c r="A80" s="239"/>
      <c r="B80" s="11" t="s">
        <v>65</v>
      </c>
      <c r="C80" s="11"/>
      <c r="D80" s="49" t="s">
        <v>167</v>
      </c>
      <c r="E80" s="51">
        <f>F80+G80</f>
        <v>38701</v>
      </c>
      <c r="F80" s="51">
        <f>F81+F82+F83</f>
        <v>13894</v>
      </c>
      <c r="G80" s="51">
        <f>G81+G82+G83</f>
        <v>24807</v>
      </c>
      <c r="H80" s="51">
        <f>I80+M80</f>
        <v>38701</v>
      </c>
      <c r="I80" s="51">
        <f>J80+K80+L80</f>
        <v>13894</v>
      </c>
      <c r="J80" s="51">
        <v>13894</v>
      </c>
      <c r="K80" s="51">
        <v>0</v>
      </c>
      <c r="L80" s="51"/>
      <c r="M80" s="51">
        <f>N80+O80+P80</f>
        <v>24807</v>
      </c>
      <c r="N80" s="53">
        <v>0</v>
      </c>
      <c r="O80" s="51">
        <v>0</v>
      </c>
      <c r="P80" s="51">
        <v>24807</v>
      </c>
    </row>
    <row r="81" spans="1:16" ht="11.25">
      <c r="A81" s="239"/>
      <c r="B81" s="11" t="s">
        <v>113</v>
      </c>
      <c r="C81" s="255"/>
      <c r="D81" s="258"/>
      <c r="E81" s="51">
        <f>F81+G81</f>
        <v>38701</v>
      </c>
      <c r="F81" s="51">
        <f>I80</f>
        <v>13894</v>
      </c>
      <c r="G81" s="51">
        <f>M80</f>
        <v>24807</v>
      </c>
      <c r="H81" s="241">
        <v>0</v>
      </c>
      <c r="I81" s="241">
        <v>0</v>
      </c>
      <c r="J81" s="241">
        <v>0</v>
      </c>
      <c r="K81" s="241">
        <v>0</v>
      </c>
      <c r="L81" s="241">
        <v>0</v>
      </c>
      <c r="M81" s="241">
        <v>0</v>
      </c>
      <c r="N81" s="241">
        <v>0</v>
      </c>
      <c r="O81" s="241">
        <v>0</v>
      </c>
      <c r="P81" s="241">
        <v>0</v>
      </c>
    </row>
    <row r="82" spans="1:16" ht="11.25">
      <c r="A82" s="239"/>
      <c r="B82" s="11" t="s">
        <v>114</v>
      </c>
      <c r="C82" s="256"/>
      <c r="D82" s="259"/>
      <c r="E82" s="51">
        <f>F82+G82</f>
        <v>0</v>
      </c>
      <c r="F82" s="51">
        <v>0</v>
      </c>
      <c r="G82" s="51">
        <v>0</v>
      </c>
      <c r="H82" s="242"/>
      <c r="I82" s="242"/>
      <c r="J82" s="242"/>
      <c r="K82" s="242"/>
      <c r="L82" s="242"/>
      <c r="M82" s="242"/>
      <c r="N82" s="242"/>
      <c r="O82" s="242"/>
      <c r="P82" s="242"/>
    </row>
    <row r="83" spans="1:16" ht="11.25">
      <c r="A83" s="245"/>
      <c r="B83" s="11" t="s">
        <v>122</v>
      </c>
      <c r="C83" s="257"/>
      <c r="D83" s="260"/>
      <c r="E83" s="51">
        <f>F83+G83</f>
        <v>0</v>
      </c>
      <c r="F83" s="51">
        <v>0</v>
      </c>
      <c r="G83" s="51">
        <v>0</v>
      </c>
      <c r="H83" s="243"/>
      <c r="I83" s="243"/>
      <c r="J83" s="243"/>
      <c r="K83" s="243"/>
      <c r="L83" s="243"/>
      <c r="M83" s="243"/>
      <c r="N83" s="243"/>
      <c r="O83" s="243"/>
      <c r="P83" s="243"/>
    </row>
    <row r="84" spans="1:16" ht="11.25" customHeight="1">
      <c r="A84" s="227" t="s">
        <v>148</v>
      </c>
      <c r="B84" s="60" t="s">
        <v>139</v>
      </c>
      <c r="C84" s="229" t="s">
        <v>198</v>
      </c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1"/>
    </row>
    <row r="85" spans="1:16" ht="11.25" customHeight="1">
      <c r="A85" s="227"/>
      <c r="B85" s="60" t="s">
        <v>140</v>
      </c>
      <c r="C85" s="232"/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4"/>
    </row>
    <row r="86" spans="1:16" ht="11.25" customHeight="1">
      <c r="A86" s="227"/>
      <c r="B86" s="60" t="s">
        <v>141</v>
      </c>
      <c r="C86" s="232"/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4"/>
    </row>
    <row r="87" spans="1:16" ht="11.25" customHeight="1">
      <c r="A87" s="227"/>
      <c r="B87" s="60" t="s">
        <v>142</v>
      </c>
      <c r="C87" s="235"/>
      <c r="D87" s="236"/>
      <c r="E87" s="236"/>
      <c r="F87" s="236"/>
      <c r="G87" s="236"/>
      <c r="H87" s="236"/>
      <c r="I87" s="236"/>
      <c r="J87" s="236"/>
      <c r="K87" s="236"/>
      <c r="L87" s="236"/>
      <c r="M87" s="236"/>
      <c r="N87" s="236"/>
      <c r="O87" s="236"/>
      <c r="P87" s="237"/>
    </row>
    <row r="88" spans="1:16" ht="11.25">
      <c r="A88" s="227"/>
      <c r="B88" s="60" t="s">
        <v>143</v>
      </c>
      <c r="C88" s="61"/>
      <c r="D88" s="65" t="s">
        <v>136</v>
      </c>
      <c r="E88" s="59">
        <f>E89+E90</f>
        <v>2307571.06</v>
      </c>
      <c r="F88" s="59">
        <f>F89+F90</f>
        <v>382696.92</v>
      </c>
      <c r="G88" s="59">
        <f>G89+G90</f>
        <v>1924874.14</v>
      </c>
      <c r="H88" s="59">
        <f>I88+M88</f>
        <v>1997555.58</v>
      </c>
      <c r="I88" s="59">
        <f>J88+K88+L88</f>
        <v>336194.6</v>
      </c>
      <c r="J88" s="59">
        <v>336194.6</v>
      </c>
      <c r="K88" s="59">
        <v>0</v>
      </c>
      <c r="L88" s="59"/>
      <c r="M88" s="59">
        <f>N88+O88+P88</f>
        <v>1661360.98</v>
      </c>
      <c r="N88" s="59">
        <v>0</v>
      </c>
      <c r="O88" s="59">
        <v>0</v>
      </c>
      <c r="P88" s="59">
        <v>1661360.98</v>
      </c>
    </row>
    <row r="89" spans="1:16" ht="11.25">
      <c r="A89" s="227"/>
      <c r="B89" s="60" t="s">
        <v>144</v>
      </c>
      <c r="C89" s="61"/>
      <c r="D89" s="203">
        <v>6058.6059</v>
      </c>
      <c r="E89" s="59">
        <f>F89+G89</f>
        <v>1997555.58</v>
      </c>
      <c r="F89" s="59">
        <f>I88</f>
        <v>336194.6</v>
      </c>
      <c r="G89" s="59">
        <f>M88</f>
        <v>1661360.98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</row>
    <row r="90" spans="1:16" ht="11.25">
      <c r="A90" s="227"/>
      <c r="B90" s="60" t="s">
        <v>145</v>
      </c>
      <c r="C90" s="61"/>
      <c r="D90" s="65"/>
      <c r="E90" s="59">
        <f>F90+G90</f>
        <v>310015.48</v>
      </c>
      <c r="F90" s="61">
        <v>46502.32</v>
      </c>
      <c r="G90" s="59">
        <v>263513.16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</row>
    <row r="91" spans="1:16" ht="11.25">
      <c r="A91" s="228"/>
      <c r="B91" s="68" t="s">
        <v>147</v>
      </c>
      <c r="C91" s="63"/>
      <c r="D91" s="67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</row>
    <row r="92" spans="1:16" ht="11.25">
      <c r="A92" s="238" t="s">
        <v>155</v>
      </c>
      <c r="B92" s="152" t="s">
        <v>139</v>
      </c>
      <c r="C92" s="229" t="s">
        <v>171</v>
      </c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272"/>
    </row>
    <row r="93" spans="1:16" ht="11.25">
      <c r="A93" s="239"/>
      <c r="B93" s="11" t="s">
        <v>62</v>
      </c>
      <c r="C93" s="249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1"/>
    </row>
    <row r="94" spans="1:16" ht="11.25">
      <c r="A94" s="239"/>
      <c r="B94" s="11" t="s">
        <v>63</v>
      </c>
      <c r="C94" s="249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1"/>
    </row>
    <row r="95" spans="1:16" ht="11.25">
      <c r="A95" s="239"/>
      <c r="B95" s="11" t="s">
        <v>64</v>
      </c>
      <c r="C95" s="252"/>
      <c r="D95" s="253"/>
      <c r="E95" s="253"/>
      <c r="F95" s="253"/>
      <c r="G95" s="253"/>
      <c r="H95" s="253"/>
      <c r="I95" s="253"/>
      <c r="J95" s="253"/>
      <c r="K95" s="253"/>
      <c r="L95" s="253"/>
      <c r="M95" s="253"/>
      <c r="N95" s="253"/>
      <c r="O95" s="253"/>
      <c r="P95" s="254"/>
    </row>
    <row r="96" spans="1:16" ht="22.5">
      <c r="A96" s="239"/>
      <c r="B96" s="11" t="s">
        <v>65</v>
      </c>
      <c r="C96" s="11"/>
      <c r="D96" s="49" t="s">
        <v>205</v>
      </c>
      <c r="E96" s="54">
        <f>E98+E99+E100+E97</f>
        <v>18734</v>
      </c>
      <c r="F96" s="54">
        <f>F98+F99+F100+F97</f>
        <v>18734</v>
      </c>
      <c r="G96" s="54">
        <f>G98+G99+G100+G97</f>
        <v>0</v>
      </c>
      <c r="H96" s="54">
        <f>I96+M96</f>
        <v>18734</v>
      </c>
      <c r="I96" s="54">
        <f>J96+K96+L96</f>
        <v>18734</v>
      </c>
      <c r="J96" s="54">
        <v>18734</v>
      </c>
      <c r="K96" s="54"/>
      <c r="L96" s="54">
        <v>0</v>
      </c>
      <c r="M96" s="54">
        <f>N96+O96+P96</f>
        <v>0</v>
      </c>
      <c r="N96" s="57">
        <v>0</v>
      </c>
      <c r="O96" s="54">
        <v>0</v>
      </c>
      <c r="P96" s="54"/>
    </row>
    <row r="97" spans="1:16" ht="11.25">
      <c r="A97" s="239"/>
      <c r="B97" s="11" t="s">
        <v>158</v>
      </c>
      <c r="C97" s="91"/>
      <c r="D97" s="92"/>
      <c r="E97" s="54">
        <f>F97+G97</f>
        <v>0</v>
      </c>
      <c r="F97" s="54"/>
      <c r="G97" s="54">
        <v>0</v>
      </c>
      <c r="H97" s="94">
        <v>0</v>
      </c>
      <c r="I97" s="94">
        <v>0</v>
      </c>
      <c r="J97" s="94">
        <v>0</v>
      </c>
      <c r="K97" s="94">
        <v>0</v>
      </c>
      <c r="L97" s="94">
        <v>0</v>
      </c>
      <c r="M97" s="94">
        <v>0</v>
      </c>
      <c r="N97" s="95">
        <v>0</v>
      </c>
      <c r="O97" s="94">
        <v>0</v>
      </c>
      <c r="P97" s="94">
        <v>0</v>
      </c>
    </row>
    <row r="98" spans="1:16" ht="11.25">
      <c r="A98" s="239"/>
      <c r="B98" s="11" t="s">
        <v>113</v>
      </c>
      <c r="C98" s="255"/>
      <c r="D98" s="258"/>
      <c r="E98" s="54">
        <f>F98+G98</f>
        <v>18734</v>
      </c>
      <c r="F98" s="54">
        <f>I96</f>
        <v>18734</v>
      </c>
      <c r="G98" s="54">
        <f>M96</f>
        <v>0</v>
      </c>
      <c r="H98" s="268">
        <v>0</v>
      </c>
      <c r="I98" s="268">
        <v>0</v>
      </c>
      <c r="J98" s="268">
        <v>0</v>
      </c>
      <c r="K98" s="268">
        <v>0</v>
      </c>
      <c r="L98" s="268">
        <v>0</v>
      </c>
      <c r="M98" s="268">
        <v>0</v>
      </c>
      <c r="N98" s="268">
        <v>0</v>
      </c>
      <c r="O98" s="268">
        <v>0</v>
      </c>
      <c r="P98" s="268">
        <v>0</v>
      </c>
    </row>
    <row r="99" spans="1:16" ht="11.25">
      <c r="A99" s="239"/>
      <c r="B99" s="11" t="s">
        <v>114</v>
      </c>
      <c r="C99" s="256"/>
      <c r="D99" s="259"/>
      <c r="E99" s="54">
        <f>F99+G99</f>
        <v>0</v>
      </c>
      <c r="F99" s="54">
        <v>0</v>
      </c>
      <c r="G99" s="54">
        <v>0</v>
      </c>
      <c r="H99" s="269"/>
      <c r="I99" s="269"/>
      <c r="J99" s="269"/>
      <c r="K99" s="269"/>
      <c r="L99" s="269"/>
      <c r="M99" s="269"/>
      <c r="N99" s="269"/>
      <c r="O99" s="269"/>
      <c r="P99" s="269"/>
    </row>
    <row r="100" spans="1:16" ht="11.25">
      <c r="A100" s="240"/>
      <c r="B100" s="153" t="s">
        <v>122</v>
      </c>
      <c r="C100" s="370"/>
      <c r="D100" s="320"/>
      <c r="E100" s="154">
        <f>F100+G100</f>
        <v>0</v>
      </c>
      <c r="F100" s="154">
        <v>0</v>
      </c>
      <c r="G100" s="154">
        <v>0</v>
      </c>
      <c r="H100" s="270"/>
      <c r="I100" s="270"/>
      <c r="J100" s="270"/>
      <c r="K100" s="270"/>
      <c r="L100" s="270"/>
      <c r="M100" s="270"/>
      <c r="N100" s="270"/>
      <c r="O100" s="270"/>
      <c r="P100" s="270"/>
    </row>
    <row r="101" spans="1:16" ht="11.25">
      <c r="A101" s="238" t="s">
        <v>164</v>
      </c>
      <c r="B101" s="152" t="s">
        <v>139</v>
      </c>
      <c r="C101" s="229" t="s">
        <v>128</v>
      </c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2"/>
    </row>
    <row r="102" spans="1:16" ht="11.25">
      <c r="A102" s="239"/>
      <c r="B102" s="11" t="s">
        <v>62</v>
      </c>
      <c r="C102" s="249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1"/>
    </row>
    <row r="103" spans="1:16" ht="11.25">
      <c r="A103" s="239"/>
      <c r="B103" s="11" t="s">
        <v>63</v>
      </c>
      <c r="C103" s="249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1"/>
    </row>
    <row r="104" spans="1:16" ht="11.25">
      <c r="A104" s="239"/>
      <c r="B104" s="11" t="s">
        <v>64</v>
      </c>
      <c r="C104" s="252"/>
      <c r="D104" s="253"/>
      <c r="E104" s="253"/>
      <c r="F104" s="253"/>
      <c r="G104" s="253"/>
      <c r="H104" s="253"/>
      <c r="I104" s="253"/>
      <c r="J104" s="253"/>
      <c r="K104" s="253"/>
      <c r="L104" s="253"/>
      <c r="M104" s="253"/>
      <c r="N104" s="253"/>
      <c r="O104" s="253"/>
      <c r="P104" s="254"/>
    </row>
    <row r="105" spans="1:16" ht="22.5">
      <c r="A105" s="239"/>
      <c r="B105" s="11" t="s">
        <v>65</v>
      </c>
      <c r="C105" s="11"/>
      <c r="D105" s="49" t="s">
        <v>205</v>
      </c>
      <c r="E105" s="54">
        <f>E107+E108+E109+E106</f>
        <v>3491735</v>
      </c>
      <c r="F105" s="54">
        <f>F107+F108+F109+F106</f>
        <v>1598734</v>
      </c>
      <c r="G105" s="54">
        <f>G107+G108+G109+G106</f>
        <v>1893001</v>
      </c>
      <c r="H105" s="54">
        <f>I105+M105</f>
        <v>3439235</v>
      </c>
      <c r="I105" s="54">
        <f>J105+K105+L105</f>
        <v>1546234</v>
      </c>
      <c r="J105" s="54">
        <v>1546234</v>
      </c>
      <c r="K105" s="54"/>
      <c r="L105" s="54"/>
      <c r="M105" s="54">
        <f>N105+O105+P105</f>
        <v>1893001</v>
      </c>
      <c r="N105" s="57">
        <v>0</v>
      </c>
      <c r="O105" s="54">
        <v>0</v>
      </c>
      <c r="P105" s="54">
        <v>1893001</v>
      </c>
    </row>
    <row r="106" spans="1:16" ht="11.25">
      <c r="A106" s="239"/>
      <c r="B106" s="11" t="s">
        <v>158</v>
      </c>
      <c r="C106" s="91"/>
      <c r="D106" s="92"/>
      <c r="E106" s="54">
        <f>F106+G106</f>
        <v>52500</v>
      </c>
      <c r="F106" s="54">
        <v>52500</v>
      </c>
      <c r="G106" s="54">
        <v>0</v>
      </c>
      <c r="H106" s="94">
        <v>0</v>
      </c>
      <c r="I106" s="94">
        <v>0</v>
      </c>
      <c r="J106" s="94">
        <v>0</v>
      </c>
      <c r="K106" s="94">
        <v>0</v>
      </c>
      <c r="L106" s="94">
        <v>0</v>
      </c>
      <c r="M106" s="94">
        <v>0</v>
      </c>
      <c r="N106" s="95">
        <v>0</v>
      </c>
      <c r="O106" s="94">
        <v>0</v>
      </c>
      <c r="P106" s="94">
        <v>0</v>
      </c>
    </row>
    <row r="107" spans="1:16" ht="11.25">
      <c r="A107" s="239"/>
      <c r="B107" s="11" t="s">
        <v>113</v>
      </c>
      <c r="C107" s="255"/>
      <c r="D107" s="258"/>
      <c r="E107" s="54">
        <f>F107+G107</f>
        <v>3439235</v>
      </c>
      <c r="F107" s="54">
        <f>I105</f>
        <v>1546234</v>
      </c>
      <c r="G107" s="54">
        <f>M105</f>
        <v>1893001</v>
      </c>
      <c r="H107" s="268">
        <v>0</v>
      </c>
      <c r="I107" s="268">
        <v>0</v>
      </c>
      <c r="J107" s="268">
        <v>0</v>
      </c>
      <c r="K107" s="268">
        <v>0</v>
      </c>
      <c r="L107" s="268">
        <v>0</v>
      </c>
      <c r="M107" s="268">
        <v>0</v>
      </c>
      <c r="N107" s="268">
        <v>0</v>
      </c>
      <c r="O107" s="268">
        <v>0</v>
      </c>
      <c r="P107" s="268">
        <v>0</v>
      </c>
    </row>
    <row r="108" spans="1:16" ht="11.25">
      <c r="A108" s="239"/>
      <c r="B108" s="11" t="s">
        <v>114</v>
      </c>
      <c r="C108" s="256"/>
      <c r="D108" s="259"/>
      <c r="E108" s="54">
        <f>F108+G108</f>
        <v>0</v>
      </c>
      <c r="F108" s="54">
        <v>0</v>
      </c>
      <c r="G108" s="54">
        <v>0</v>
      </c>
      <c r="H108" s="269"/>
      <c r="I108" s="269"/>
      <c r="J108" s="269"/>
      <c r="K108" s="269"/>
      <c r="L108" s="269"/>
      <c r="M108" s="269"/>
      <c r="N108" s="269"/>
      <c r="O108" s="269"/>
      <c r="P108" s="269"/>
    </row>
    <row r="109" spans="1:16" ht="11.25">
      <c r="A109" s="240"/>
      <c r="B109" s="153" t="s">
        <v>122</v>
      </c>
      <c r="C109" s="370"/>
      <c r="D109" s="320"/>
      <c r="E109" s="154">
        <f>F109+G109</f>
        <v>0</v>
      </c>
      <c r="F109" s="154">
        <v>0</v>
      </c>
      <c r="G109" s="154">
        <v>0</v>
      </c>
      <c r="H109" s="270"/>
      <c r="I109" s="270"/>
      <c r="J109" s="270"/>
      <c r="K109" s="270"/>
      <c r="L109" s="270"/>
      <c r="M109" s="270"/>
      <c r="N109" s="270"/>
      <c r="O109" s="270"/>
      <c r="P109" s="270"/>
    </row>
    <row r="110" spans="1:16" ht="11.25">
      <c r="A110" s="239" t="s">
        <v>165</v>
      </c>
      <c r="B110" s="151" t="s">
        <v>61</v>
      </c>
      <c r="C110" s="249" t="s">
        <v>129</v>
      </c>
      <c r="D110" s="25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1"/>
    </row>
    <row r="111" spans="1:16" ht="11.25">
      <c r="A111" s="239"/>
      <c r="B111" s="11" t="s">
        <v>62</v>
      </c>
      <c r="C111" s="249"/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1"/>
    </row>
    <row r="112" spans="1:16" ht="11.25">
      <c r="A112" s="239"/>
      <c r="B112" s="11" t="s">
        <v>63</v>
      </c>
      <c r="C112" s="249"/>
      <c r="D112" s="25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1"/>
    </row>
    <row r="113" spans="1:16" ht="11.25">
      <c r="A113" s="239"/>
      <c r="B113" s="11" t="s">
        <v>64</v>
      </c>
      <c r="C113" s="252"/>
      <c r="D113" s="253"/>
      <c r="E113" s="253"/>
      <c r="F113" s="253"/>
      <c r="G113" s="253"/>
      <c r="H113" s="253"/>
      <c r="I113" s="253"/>
      <c r="J113" s="253"/>
      <c r="K113" s="253"/>
      <c r="L113" s="253"/>
      <c r="M113" s="253"/>
      <c r="N113" s="253"/>
      <c r="O113" s="253"/>
      <c r="P113" s="254"/>
    </row>
    <row r="114" spans="1:16" ht="22.5">
      <c r="A114" s="239"/>
      <c r="B114" s="11" t="s">
        <v>65</v>
      </c>
      <c r="C114" s="11"/>
      <c r="D114" s="49" t="s">
        <v>205</v>
      </c>
      <c r="E114" s="51">
        <f>E116+E117+E118+E115</f>
        <v>4682984</v>
      </c>
      <c r="F114" s="51">
        <f>F116+F117+F118+F115</f>
        <v>2162029</v>
      </c>
      <c r="G114" s="51">
        <f>G116+G117+G118+G115</f>
        <v>2520955</v>
      </c>
      <c r="H114" s="51">
        <f>I114+M114</f>
        <v>2030000</v>
      </c>
      <c r="I114" s="51">
        <f>J114+K114+L114</f>
        <v>1030000</v>
      </c>
      <c r="J114" s="51">
        <v>1030000</v>
      </c>
      <c r="K114" s="51"/>
      <c r="L114" s="51"/>
      <c r="M114" s="51">
        <f>N114+O114+P114</f>
        <v>1000000</v>
      </c>
      <c r="N114" s="53">
        <v>0</v>
      </c>
      <c r="O114" s="51">
        <v>0</v>
      </c>
      <c r="P114" s="51">
        <v>1000000</v>
      </c>
    </row>
    <row r="115" spans="1:16" ht="11.25">
      <c r="A115" s="239"/>
      <c r="B115" s="11" t="s">
        <v>158</v>
      </c>
      <c r="C115" s="91"/>
      <c r="D115" s="92"/>
      <c r="E115" s="51">
        <f>F115+G115</f>
        <v>98820</v>
      </c>
      <c r="F115" s="51">
        <v>98820</v>
      </c>
      <c r="G115" s="51">
        <v>0</v>
      </c>
      <c r="H115" s="93">
        <v>0</v>
      </c>
      <c r="I115" s="93">
        <v>0</v>
      </c>
      <c r="J115" s="93">
        <v>0</v>
      </c>
      <c r="K115" s="93">
        <v>0</v>
      </c>
      <c r="L115" s="93">
        <v>0</v>
      </c>
      <c r="M115" s="93">
        <v>0</v>
      </c>
      <c r="N115" s="90">
        <v>0</v>
      </c>
      <c r="O115" s="93">
        <v>0</v>
      </c>
      <c r="P115" s="93">
        <v>0</v>
      </c>
    </row>
    <row r="116" spans="1:16" ht="11.25">
      <c r="A116" s="239"/>
      <c r="B116" s="11" t="s">
        <v>113</v>
      </c>
      <c r="C116" s="255"/>
      <c r="D116" s="258"/>
      <c r="E116" s="51">
        <f>F116+G116</f>
        <v>2030000</v>
      </c>
      <c r="F116" s="51">
        <f>I114</f>
        <v>1030000</v>
      </c>
      <c r="G116" s="51">
        <f>M114</f>
        <v>1000000</v>
      </c>
      <c r="H116" s="241">
        <v>0</v>
      </c>
      <c r="I116" s="241">
        <v>0</v>
      </c>
      <c r="J116" s="241">
        <v>0</v>
      </c>
      <c r="K116" s="241">
        <v>0</v>
      </c>
      <c r="L116" s="241">
        <v>0</v>
      </c>
      <c r="M116" s="241">
        <v>0</v>
      </c>
      <c r="N116" s="241">
        <v>0</v>
      </c>
      <c r="O116" s="241">
        <v>0</v>
      </c>
      <c r="P116" s="241">
        <v>0</v>
      </c>
    </row>
    <row r="117" spans="1:16" ht="11.25">
      <c r="A117" s="239"/>
      <c r="B117" s="11" t="s">
        <v>114</v>
      </c>
      <c r="C117" s="256"/>
      <c r="D117" s="259"/>
      <c r="E117" s="51">
        <f>F117+G117</f>
        <v>2554164</v>
      </c>
      <c r="F117" s="51">
        <v>1033209</v>
      </c>
      <c r="G117" s="51">
        <v>1520955</v>
      </c>
      <c r="H117" s="242"/>
      <c r="I117" s="242"/>
      <c r="J117" s="242"/>
      <c r="K117" s="242"/>
      <c r="L117" s="242"/>
      <c r="M117" s="242"/>
      <c r="N117" s="242"/>
      <c r="O117" s="242"/>
      <c r="P117" s="242"/>
    </row>
    <row r="118" spans="1:16" ht="11.25">
      <c r="A118" s="245"/>
      <c r="B118" s="11" t="s">
        <v>122</v>
      </c>
      <c r="C118" s="257"/>
      <c r="D118" s="260"/>
      <c r="E118" s="51">
        <f>F118+G118</f>
        <v>0</v>
      </c>
      <c r="F118" s="51">
        <v>0</v>
      </c>
      <c r="G118" s="51">
        <v>0</v>
      </c>
      <c r="H118" s="243"/>
      <c r="I118" s="243"/>
      <c r="J118" s="243"/>
      <c r="K118" s="243"/>
      <c r="L118" s="243"/>
      <c r="M118" s="243"/>
      <c r="N118" s="243"/>
      <c r="O118" s="243"/>
      <c r="P118" s="243"/>
    </row>
    <row r="119" spans="1:16" ht="11.25">
      <c r="A119" s="244" t="s">
        <v>187</v>
      </c>
      <c r="B119" s="11" t="s">
        <v>61</v>
      </c>
      <c r="C119" s="246" t="s">
        <v>236</v>
      </c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8"/>
    </row>
    <row r="120" spans="1:16" ht="11.25">
      <c r="A120" s="239"/>
      <c r="B120" s="11" t="s">
        <v>62</v>
      </c>
      <c r="C120" s="249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1"/>
    </row>
    <row r="121" spans="1:16" ht="11.25">
      <c r="A121" s="239"/>
      <c r="B121" s="11" t="s">
        <v>63</v>
      </c>
      <c r="C121" s="249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1"/>
    </row>
    <row r="122" spans="1:16" ht="11.25">
      <c r="A122" s="239"/>
      <c r="B122" s="11" t="s">
        <v>64</v>
      </c>
      <c r="C122" s="252"/>
      <c r="D122" s="253"/>
      <c r="E122" s="253"/>
      <c r="F122" s="253"/>
      <c r="G122" s="253"/>
      <c r="H122" s="253"/>
      <c r="I122" s="253"/>
      <c r="J122" s="253"/>
      <c r="K122" s="253"/>
      <c r="L122" s="253"/>
      <c r="M122" s="253"/>
      <c r="N122" s="253"/>
      <c r="O122" s="253"/>
      <c r="P122" s="254"/>
    </row>
    <row r="123" spans="1:16" ht="22.5">
      <c r="A123" s="239"/>
      <c r="B123" s="11" t="s">
        <v>65</v>
      </c>
      <c r="C123" s="11"/>
      <c r="D123" s="49" t="s">
        <v>235</v>
      </c>
      <c r="E123" s="51">
        <f>E124+E125+E126</f>
        <v>14498.43</v>
      </c>
      <c r="F123" s="51">
        <f>F124+F125+F126</f>
        <v>5585.46</v>
      </c>
      <c r="G123" s="51">
        <f>G124+G125+G126</f>
        <v>8912.97</v>
      </c>
      <c r="H123" s="51">
        <f>I123+M123</f>
        <v>14498.43</v>
      </c>
      <c r="I123" s="51">
        <f>J123+K123+L123</f>
        <v>5585.46</v>
      </c>
      <c r="J123" s="51">
        <v>5585.46</v>
      </c>
      <c r="K123" s="51">
        <v>0</v>
      </c>
      <c r="L123" s="51"/>
      <c r="M123" s="51">
        <f>N123+O123+P123</f>
        <v>8912.97</v>
      </c>
      <c r="N123" s="53">
        <v>0</v>
      </c>
      <c r="O123" s="51">
        <v>0</v>
      </c>
      <c r="P123" s="51">
        <v>8912.97</v>
      </c>
    </row>
    <row r="124" spans="1:16" ht="11.25">
      <c r="A124" s="239"/>
      <c r="B124" s="11" t="s">
        <v>113</v>
      </c>
      <c r="C124" s="255"/>
      <c r="D124" s="258"/>
      <c r="E124" s="51">
        <f>F124+G124</f>
        <v>14498.43</v>
      </c>
      <c r="F124" s="51">
        <f>I123</f>
        <v>5585.46</v>
      </c>
      <c r="G124" s="51">
        <f>M123</f>
        <v>8912.97</v>
      </c>
      <c r="H124" s="241">
        <v>0</v>
      </c>
      <c r="I124" s="241">
        <v>0</v>
      </c>
      <c r="J124" s="241">
        <v>0</v>
      </c>
      <c r="K124" s="241">
        <v>0</v>
      </c>
      <c r="L124" s="241">
        <v>0</v>
      </c>
      <c r="M124" s="241">
        <v>0</v>
      </c>
      <c r="N124" s="241">
        <v>0</v>
      </c>
      <c r="O124" s="241">
        <v>0</v>
      </c>
      <c r="P124" s="241">
        <v>0</v>
      </c>
    </row>
    <row r="125" spans="1:16" ht="11.25">
      <c r="A125" s="239"/>
      <c r="B125" s="11" t="s">
        <v>114</v>
      </c>
      <c r="C125" s="256"/>
      <c r="D125" s="259"/>
      <c r="E125" s="51">
        <f>F125+G125</f>
        <v>0</v>
      </c>
      <c r="F125" s="51">
        <v>0</v>
      </c>
      <c r="G125" s="51">
        <v>0</v>
      </c>
      <c r="H125" s="242"/>
      <c r="I125" s="242"/>
      <c r="J125" s="242"/>
      <c r="K125" s="242"/>
      <c r="L125" s="242"/>
      <c r="M125" s="242"/>
      <c r="N125" s="242"/>
      <c r="O125" s="242"/>
      <c r="P125" s="242"/>
    </row>
    <row r="126" spans="1:16" ht="11.25">
      <c r="A126" s="245"/>
      <c r="B126" s="11" t="s">
        <v>122</v>
      </c>
      <c r="C126" s="257"/>
      <c r="D126" s="260"/>
      <c r="E126" s="51">
        <f>F126+G126</f>
        <v>0</v>
      </c>
      <c r="F126" s="51">
        <v>0</v>
      </c>
      <c r="G126" s="51">
        <v>0</v>
      </c>
      <c r="H126" s="243"/>
      <c r="I126" s="243"/>
      <c r="J126" s="243"/>
      <c r="K126" s="243"/>
      <c r="L126" s="243"/>
      <c r="M126" s="243"/>
      <c r="N126" s="267"/>
      <c r="O126" s="243"/>
      <c r="P126" s="243"/>
    </row>
    <row r="127" spans="1:16" ht="11.25">
      <c r="A127" s="244" t="s">
        <v>187</v>
      </c>
      <c r="B127" s="11" t="s">
        <v>61</v>
      </c>
      <c r="C127" s="246" t="s">
        <v>236</v>
      </c>
      <c r="D127" s="247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8"/>
    </row>
    <row r="128" spans="1:16" ht="11.25">
      <c r="A128" s="239"/>
      <c r="B128" s="11" t="s">
        <v>62</v>
      </c>
      <c r="C128" s="249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1"/>
    </row>
    <row r="129" spans="1:16" ht="11.25">
      <c r="A129" s="239"/>
      <c r="B129" s="11" t="s">
        <v>63</v>
      </c>
      <c r="C129" s="249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1"/>
    </row>
    <row r="130" spans="1:16" ht="11.25">
      <c r="A130" s="239"/>
      <c r="B130" s="11" t="s">
        <v>64</v>
      </c>
      <c r="C130" s="252"/>
      <c r="D130" s="253"/>
      <c r="E130" s="253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4"/>
    </row>
    <row r="131" spans="1:16" ht="22.5">
      <c r="A131" s="239"/>
      <c r="B131" s="11" t="s">
        <v>65</v>
      </c>
      <c r="C131" s="11"/>
      <c r="D131" s="49" t="s">
        <v>237</v>
      </c>
      <c r="E131" s="51">
        <f>E132+E133+E134</f>
        <v>27268.06</v>
      </c>
      <c r="F131" s="51">
        <f>F132+F133+F134</f>
        <v>10504.91</v>
      </c>
      <c r="G131" s="51">
        <f>G132+G133+G134</f>
        <v>16763.15</v>
      </c>
      <c r="H131" s="51">
        <f>I131+M131</f>
        <v>27268.06</v>
      </c>
      <c r="I131" s="51">
        <f>J131+K131+L131</f>
        <v>10504.91</v>
      </c>
      <c r="J131" s="51">
        <v>10504.91</v>
      </c>
      <c r="K131" s="51">
        <v>0</v>
      </c>
      <c r="L131" s="51"/>
      <c r="M131" s="51">
        <f>N131+O131+P131</f>
        <v>16763.15</v>
      </c>
      <c r="N131" s="53">
        <v>0</v>
      </c>
      <c r="O131" s="51">
        <v>0</v>
      </c>
      <c r="P131" s="51">
        <v>16763.15</v>
      </c>
    </row>
    <row r="132" spans="1:16" ht="11.25">
      <c r="A132" s="239"/>
      <c r="B132" s="11" t="s">
        <v>113</v>
      </c>
      <c r="C132" s="255"/>
      <c r="D132" s="258"/>
      <c r="E132" s="51">
        <f>F132+G132</f>
        <v>27268.06</v>
      </c>
      <c r="F132" s="51">
        <f>I131</f>
        <v>10504.91</v>
      </c>
      <c r="G132" s="51">
        <f>M131</f>
        <v>16763.15</v>
      </c>
      <c r="H132" s="241">
        <v>0</v>
      </c>
      <c r="I132" s="241">
        <v>0</v>
      </c>
      <c r="J132" s="241">
        <v>0</v>
      </c>
      <c r="K132" s="241">
        <v>0</v>
      </c>
      <c r="L132" s="241">
        <v>0</v>
      </c>
      <c r="M132" s="241">
        <v>0</v>
      </c>
      <c r="N132" s="241">
        <v>0</v>
      </c>
      <c r="O132" s="241">
        <v>0</v>
      </c>
      <c r="P132" s="241">
        <v>0</v>
      </c>
    </row>
    <row r="133" spans="1:16" ht="11.25">
      <c r="A133" s="239"/>
      <c r="B133" s="11" t="s">
        <v>114</v>
      </c>
      <c r="C133" s="256"/>
      <c r="D133" s="259"/>
      <c r="E133" s="51">
        <f>F133+G133</f>
        <v>0</v>
      </c>
      <c r="F133" s="51">
        <v>0</v>
      </c>
      <c r="G133" s="51">
        <v>0</v>
      </c>
      <c r="H133" s="242"/>
      <c r="I133" s="242"/>
      <c r="J133" s="242"/>
      <c r="K133" s="242"/>
      <c r="L133" s="242"/>
      <c r="M133" s="242"/>
      <c r="N133" s="242"/>
      <c r="O133" s="242"/>
      <c r="P133" s="242"/>
    </row>
    <row r="134" spans="1:16" ht="11.25">
      <c r="A134" s="245"/>
      <c r="B134" s="11" t="s">
        <v>122</v>
      </c>
      <c r="C134" s="257"/>
      <c r="D134" s="260"/>
      <c r="E134" s="51">
        <f>F134+G134</f>
        <v>0</v>
      </c>
      <c r="F134" s="51">
        <v>0</v>
      </c>
      <c r="G134" s="51">
        <v>0</v>
      </c>
      <c r="H134" s="243"/>
      <c r="I134" s="243"/>
      <c r="J134" s="243"/>
      <c r="K134" s="243"/>
      <c r="L134" s="243"/>
      <c r="M134" s="243"/>
      <c r="N134" s="267"/>
      <c r="O134" s="243"/>
      <c r="P134" s="243"/>
    </row>
    <row r="135" spans="1:16" ht="11.25" customHeight="1">
      <c r="A135" s="244" t="s">
        <v>188</v>
      </c>
      <c r="B135" s="11" t="s">
        <v>61</v>
      </c>
      <c r="C135" s="246" t="s">
        <v>183</v>
      </c>
      <c r="D135" s="247"/>
      <c r="E135" s="247"/>
      <c r="F135" s="247"/>
      <c r="G135" s="247"/>
      <c r="H135" s="247"/>
      <c r="I135" s="247"/>
      <c r="J135" s="247"/>
      <c r="K135" s="247"/>
      <c r="L135" s="247"/>
      <c r="M135" s="247"/>
      <c r="N135" s="247"/>
      <c r="O135" s="247"/>
      <c r="P135" s="248"/>
    </row>
    <row r="136" spans="1:16" ht="11.25" customHeight="1">
      <c r="A136" s="239"/>
      <c r="B136" s="11" t="s">
        <v>62</v>
      </c>
      <c r="C136" s="249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1"/>
    </row>
    <row r="137" spans="1:16" ht="11.25" customHeight="1">
      <c r="A137" s="239"/>
      <c r="B137" s="11" t="s">
        <v>63</v>
      </c>
      <c r="C137" s="249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1"/>
    </row>
    <row r="138" spans="1:16" ht="11.25" customHeight="1">
      <c r="A138" s="239"/>
      <c r="B138" s="11" t="s">
        <v>64</v>
      </c>
      <c r="C138" s="252"/>
      <c r="D138" s="253"/>
      <c r="E138" s="253"/>
      <c r="F138" s="253"/>
      <c r="G138" s="253"/>
      <c r="H138" s="253"/>
      <c r="I138" s="253"/>
      <c r="J138" s="253"/>
      <c r="K138" s="253"/>
      <c r="L138" s="253"/>
      <c r="M138" s="253"/>
      <c r="N138" s="253"/>
      <c r="O138" s="253"/>
      <c r="P138" s="254"/>
    </row>
    <row r="139" spans="1:16" ht="20.25" customHeight="1">
      <c r="A139" s="239"/>
      <c r="B139" s="11" t="s">
        <v>65</v>
      </c>
      <c r="C139" s="11"/>
      <c r="D139" s="49" t="s">
        <v>206</v>
      </c>
      <c r="E139" s="51">
        <f>F139+G139</f>
        <v>43284</v>
      </c>
      <c r="F139" s="51">
        <f>F140+F141+F142</f>
        <v>10821</v>
      </c>
      <c r="G139" s="51">
        <f>G140+G141+G142</f>
        <v>32463</v>
      </c>
      <c r="H139" s="51">
        <f>I139+M139</f>
        <v>43284</v>
      </c>
      <c r="I139" s="51">
        <f>J139+K139+L139</f>
        <v>10821</v>
      </c>
      <c r="J139" s="51">
        <v>10821</v>
      </c>
      <c r="K139" s="51">
        <v>0</v>
      </c>
      <c r="L139" s="51"/>
      <c r="M139" s="51">
        <f>N139+O139+P139</f>
        <v>32463</v>
      </c>
      <c r="N139" s="53">
        <v>0</v>
      </c>
      <c r="O139" s="51">
        <v>0</v>
      </c>
      <c r="P139" s="51">
        <v>32463</v>
      </c>
    </row>
    <row r="140" spans="1:16" ht="11.25">
      <c r="A140" s="239"/>
      <c r="B140" s="11" t="s">
        <v>113</v>
      </c>
      <c r="C140" s="255"/>
      <c r="D140" s="258"/>
      <c r="E140" s="51">
        <f>F140+G140</f>
        <v>43284</v>
      </c>
      <c r="F140" s="51">
        <f>I139</f>
        <v>10821</v>
      </c>
      <c r="G140" s="51">
        <f>M139</f>
        <v>32463</v>
      </c>
      <c r="H140" s="241">
        <v>0</v>
      </c>
      <c r="I140" s="241">
        <v>0</v>
      </c>
      <c r="J140" s="241">
        <v>0</v>
      </c>
      <c r="K140" s="241">
        <v>0</v>
      </c>
      <c r="L140" s="241">
        <v>0</v>
      </c>
      <c r="M140" s="241">
        <v>0</v>
      </c>
      <c r="N140" s="241">
        <v>0</v>
      </c>
      <c r="O140" s="241">
        <v>0</v>
      </c>
      <c r="P140" s="241">
        <v>0</v>
      </c>
    </row>
    <row r="141" spans="1:16" ht="11.25">
      <c r="A141" s="239"/>
      <c r="B141" s="11" t="s">
        <v>114</v>
      </c>
      <c r="C141" s="256"/>
      <c r="D141" s="259"/>
      <c r="E141" s="51">
        <f>F141+G141</f>
        <v>0</v>
      </c>
      <c r="F141" s="51">
        <v>0</v>
      </c>
      <c r="G141" s="51">
        <v>0</v>
      </c>
      <c r="H141" s="242"/>
      <c r="I141" s="242"/>
      <c r="J141" s="242"/>
      <c r="K141" s="242"/>
      <c r="L141" s="242"/>
      <c r="M141" s="242"/>
      <c r="N141" s="242"/>
      <c r="O141" s="242"/>
      <c r="P141" s="242"/>
    </row>
    <row r="142" spans="1:16" ht="11.25">
      <c r="A142" s="245"/>
      <c r="B142" s="11" t="s">
        <v>122</v>
      </c>
      <c r="C142" s="257"/>
      <c r="D142" s="260"/>
      <c r="E142" s="51">
        <f>F142+G142</f>
        <v>0</v>
      </c>
      <c r="F142" s="51">
        <v>0</v>
      </c>
      <c r="G142" s="51">
        <v>0</v>
      </c>
      <c r="H142" s="243"/>
      <c r="I142" s="243"/>
      <c r="J142" s="243"/>
      <c r="K142" s="243"/>
      <c r="L142" s="243"/>
      <c r="M142" s="243"/>
      <c r="N142" s="243"/>
      <c r="O142" s="243"/>
      <c r="P142" s="243"/>
    </row>
    <row r="143" spans="1:16" ht="11.25" customHeight="1">
      <c r="A143" s="244" t="s">
        <v>189</v>
      </c>
      <c r="B143" s="11" t="s">
        <v>61</v>
      </c>
      <c r="C143" s="246" t="s">
        <v>184</v>
      </c>
      <c r="D143" s="247"/>
      <c r="E143" s="247"/>
      <c r="F143" s="247"/>
      <c r="G143" s="247"/>
      <c r="H143" s="247"/>
      <c r="I143" s="247"/>
      <c r="J143" s="247"/>
      <c r="K143" s="247"/>
      <c r="L143" s="247"/>
      <c r="M143" s="247"/>
      <c r="N143" s="247"/>
      <c r="O143" s="247"/>
      <c r="P143" s="248"/>
    </row>
    <row r="144" spans="1:16" ht="11.25" customHeight="1">
      <c r="A144" s="239"/>
      <c r="B144" s="11" t="s">
        <v>62</v>
      </c>
      <c r="C144" s="249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1"/>
    </row>
    <row r="145" spans="1:16" ht="11.25" customHeight="1">
      <c r="A145" s="239"/>
      <c r="B145" s="11" t="s">
        <v>63</v>
      </c>
      <c r="C145" s="249"/>
      <c r="D145" s="25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1"/>
    </row>
    <row r="146" spans="1:16" ht="11.25" customHeight="1">
      <c r="A146" s="239"/>
      <c r="B146" s="11" t="s">
        <v>64</v>
      </c>
      <c r="C146" s="252"/>
      <c r="D146" s="253"/>
      <c r="E146" s="253"/>
      <c r="F146" s="253"/>
      <c r="G146" s="253"/>
      <c r="H146" s="253"/>
      <c r="I146" s="253"/>
      <c r="J146" s="253"/>
      <c r="K146" s="253"/>
      <c r="L146" s="253"/>
      <c r="M146" s="253"/>
      <c r="N146" s="253"/>
      <c r="O146" s="253"/>
      <c r="P146" s="254"/>
    </row>
    <row r="147" spans="1:16" ht="21.75" customHeight="1">
      <c r="A147" s="239"/>
      <c r="B147" s="11" t="s">
        <v>65</v>
      </c>
      <c r="C147" s="11"/>
      <c r="D147" s="49" t="s">
        <v>206</v>
      </c>
      <c r="E147" s="51">
        <f>F147+G147</f>
        <v>93926</v>
      </c>
      <c r="F147" s="51">
        <f>F148+F149+F150</f>
        <v>23482</v>
      </c>
      <c r="G147" s="51">
        <f>G148+G149+G150</f>
        <v>70444</v>
      </c>
      <c r="H147" s="51">
        <f>I147+M147</f>
        <v>93926</v>
      </c>
      <c r="I147" s="51">
        <f>J147+K147+L147</f>
        <v>23482</v>
      </c>
      <c r="J147" s="51">
        <v>23482</v>
      </c>
      <c r="K147" s="51">
        <v>0</v>
      </c>
      <c r="L147" s="51"/>
      <c r="M147" s="51">
        <f>N147+O147+P147</f>
        <v>70444</v>
      </c>
      <c r="N147" s="53">
        <v>0</v>
      </c>
      <c r="O147" s="51">
        <v>0</v>
      </c>
      <c r="P147" s="51">
        <v>70444</v>
      </c>
    </row>
    <row r="148" spans="1:16" ht="11.25">
      <c r="A148" s="239"/>
      <c r="B148" s="11" t="s">
        <v>113</v>
      </c>
      <c r="C148" s="255"/>
      <c r="D148" s="258"/>
      <c r="E148" s="51">
        <f>F148+G148</f>
        <v>93926</v>
      </c>
      <c r="F148" s="51">
        <f>I147</f>
        <v>23482</v>
      </c>
      <c r="G148" s="51">
        <f>M147</f>
        <v>70444</v>
      </c>
      <c r="H148" s="241">
        <v>0</v>
      </c>
      <c r="I148" s="241">
        <v>0</v>
      </c>
      <c r="J148" s="241">
        <v>0</v>
      </c>
      <c r="K148" s="241">
        <v>0</v>
      </c>
      <c r="L148" s="241">
        <v>0</v>
      </c>
      <c r="M148" s="241">
        <v>0</v>
      </c>
      <c r="N148" s="241">
        <v>0</v>
      </c>
      <c r="O148" s="241">
        <v>0</v>
      </c>
      <c r="P148" s="241">
        <v>0</v>
      </c>
    </row>
    <row r="149" spans="1:16" ht="11.25">
      <c r="A149" s="239"/>
      <c r="B149" s="11" t="s">
        <v>114</v>
      </c>
      <c r="C149" s="256"/>
      <c r="D149" s="259"/>
      <c r="E149" s="51">
        <f>F149+G149</f>
        <v>0</v>
      </c>
      <c r="F149" s="51">
        <v>0</v>
      </c>
      <c r="G149" s="51">
        <v>0</v>
      </c>
      <c r="H149" s="242"/>
      <c r="I149" s="242"/>
      <c r="J149" s="242"/>
      <c r="K149" s="242"/>
      <c r="L149" s="242"/>
      <c r="M149" s="242"/>
      <c r="N149" s="242"/>
      <c r="O149" s="242"/>
      <c r="P149" s="242"/>
    </row>
    <row r="150" spans="1:16" ht="11.25">
      <c r="A150" s="245"/>
      <c r="B150" s="11" t="s">
        <v>122</v>
      </c>
      <c r="C150" s="257"/>
      <c r="D150" s="260"/>
      <c r="E150" s="51">
        <f>F150+G150</f>
        <v>0</v>
      </c>
      <c r="F150" s="51">
        <v>0</v>
      </c>
      <c r="G150" s="51">
        <v>0</v>
      </c>
      <c r="H150" s="243"/>
      <c r="I150" s="243"/>
      <c r="J150" s="243"/>
      <c r="K150" s="243"/>
      <c r="L150" s="243"/>
      <c r="M150" s="243"/>
      <c r="N150" s="243"/>
      <c r="O150" s="243"/>
      <c r="P150" s="243"/>
    </row>
    <row r="151" spans="1:16" ht="11.25" customHeight="1">
      <c r="A151" s="244" t="s">
        <v>190</v>
      </c>
      <c r="B151" s="11" t="s">
        <v>61</v>
      </c>
      <c r="C151" s="261" t="s">
        <v>176</v>
      </c>
      <c r="D151" s="262"/>
      <c r="E151" s="262"/>
      <c r="F151" s="262"/>
      <c r="G151" s="262"/>
      <c r="H151" s="262"/>
      <c r="I151" s="262"/>
      <c r="J151" s="262"/>
      <c r="K151" s="262"/>
      <c r="L151" s="262"/>
      <c r="M151" s="262"/>
      <c r="N151" s="262"/>
      <c r="O151" s="262"/>
      <c r="P151" s="262"/>
    </row>
    <row r="152" spans="1:16" ht="11.25" customHeight="1">
      <c r="A152" s="239"/>
      <c r="B152" s="11" t="s">
        <v>62</v>
      </c>
      <c r="C152" s="263"/>
      <c r="D152" s="264"/>
      <c r="E152" s="264"/>
      <c r="F152" s="264"/>
      <c r="G152" s="264"/>
      <c r="H152" s="264"/>
      <c r="I152" s="264"/>
      <c r="J152" s="264"/>
      <c r="K152" s="264"/>
      <c r="L152" s="264"/>
      <c r="M152" s="264"/>
      <c r="N152" s="264"/>
      <c r="O152" s="264"/>
      <c r="P152" s="264"/>
    </row>
    <row r="153" spans="1:16" ht="11.25" customHeight="1">
      <c r="A153" s="239"/>
      <c r="B153" s="11" t="s">
        <v>63</v>
      </c>
      <c r="C153" s="263"/>
      <c r="D153" s="264"/>
      <c r="E153" s="264"/>
      <c r="F153" s="264"/>
      <c r="G153" s="264"/>
      <c r="H153" s="264"/>
      <c r="I153" s="264"/>
      <c r="J153" s="264"/>
      <c r="K153" s="264"/>
      <c r="L153" s="264"/>
      <c r="M153" s="264"/>
      <c r="N153" s="264"/>
      <c r="O153" s="264"/>
      <c r="P153" s="264"/>
    </row>
    <row r="154" spans="1:16" ht="14.25" customHeight="1">
      <c r="A154" s="239"/>
      <c r="B154" s="11" t="s">
        <v>64</v>
      </c>
      <c r="C154" s="265"/>
      <c r="D154" s="266"/>
      <c r="E154" s="266"/>
      <c r="F154" s="266"/>
      <c r="G154" s="266"/>
      <c r="H154" s="266"/>
      <c r="I154" s="266"/>
      <c r="J154" s="266"/>
      <c r="K154" s="266"/>
      <c r="L154" s="266"/>
      <c r="M154" s="266"/>
      <c r="N154" s="266"/>
      <c r="O154" s="266"/>
      <c r="P154" s="266"/>
    </row>
    <row r="155" spans="1:16" ht="22.5" customHeight="1">
      <c r="A155" s="239"/>
      <c r="B155" s="11" t="s">
        <v>65</v>
      </c>
      <c r="C155" s="11"/>
      <c r="D155" s="49" t="s">
        <v>207</v>
      </c>
      <c r="E155" s="51">
        <f>E156+E157+E158</f>
        <v>2000</v>
      </c>
      <c r="F155" s="51">
        <f>F156+F157+F158</f>
        <v>2000</v>
      </c>
      <c r="G155" s="51">
        <f>G156+G157+G158</f>
        <v>0</v>
      </c>
      <c r="H155" s="51">
        <f>I155+M155</f>
        <v>2000</v>
      </c>
      <c r="I155" s="51">
        <f>J155+K155+L155</f>
        <v>2000</v>
      </c>
      <c r="J155" s="51">
        <v>2000</v>
      </c>
      <c r="K155" s="51">
        <v>0</v>
      </c>
      <c r="L155" s="51">
        <v>0</v>
      </c>
      <c r="M155" s="51">
        <f>N155+O155+P155</f>
        <v>0</v>
      </c>
      <c r="N155" s="53">
        <v>0</v>
      </c>
      <c r="O155" s="51">
        <v>0</v>
      </c>
      <c r="P155" s="51"/>
    </row>
    <row r="156" spans="1:16" ht="11.25">
      <c r="A156" s="239"/>
      <c r="B156" s="11" t="s">
        <v>113</v>
      </c>
      <c r="C156" s="255"/>
      <c r="D156" s="258"/>
      <c r="E156" s="51">
        <f>F156+G156</f>
        <v>2000</v>
      </c>
      <c r="F156" s="51">
        <f>I155</f>
        <v>2000</v>
      </c>
      <c r="G156" s="51">
        <f>M155</f>
        <v>0</v>
      </c>
      <c r="H156" s="241">
        <v>0</v>
      </c>
      <c r="I156" s="241">
        <v>0</v>
      </c>
      <c r="J156" s="241">
        <v>0</v>
      </c>
      <c r="K156" s="241">
        <v>0</v>
      </c>
      <c r="L156" s="241">
        <v>0</v>
      </c>
      <c r="M156" s="241">
        <v>0</v>
      </c>
      <c r="N156" s="241">
        <v>0</v>
      </c>
      <c r="O156" s="241">
        <v>0</v>
      </c>
      <c r="P156" s="241">
        <v>0</v>
      </c>
    </row>
    <row r="157" spans="1:16" ht="11.25">
      <c r="A157" s="239"/>
      <c r="B157" s="11" t="s">
        <v>114</v>
      </c>
      <c r="C157" s="256"/>
      <c r="D157" s="259"/>
      <c r="E157" s="51">
        <f>F157+G157</f>
        <v>0</v>
      </c>
      <c r="F157" s="51"/>
      <c r="G157" s="51"/>
      <c r="H157" s="242"/>
      <c r="I157" s="242"/>
      <c r="J157" s="242"/>
      <c r="K157" s="242"/>
      <c r="L157" s="242"/>
      <c r="M157" s="242"/>
      <c r="N157" s="242"/>
      <c r="O157" s="242"/>
      <c r="P157" s="242"/>
    </row>
    <row r="158" spans="1:16" ht="11.25">
      <c r="A158" s="240"/>
      <c r="B158" s="11" t="s">
        <v>122</v>
      </c>
      <c r="C158" s="370"/>
      <c r="D158" s="320"/>
      <c r="E158" s="51">
        <f>F158+G158</f>
        <v>0</v>
      </c>
      <c r="F158" s="51">
        <v>0</v>
      </c>
      <c r="G158" s="51">
        <v>0</v>
      </c>
      <c r="H158" s="267"/>
      <c r="I158" s="267"/>
      <c r="J158" s="267"/>
      <c r="K158" s="267"/>
      <c r="L158" s="267"/>
      <c r="M158" s="267"/>
      <c r="N158" s="267"/>
      <c r="O158" s="267"/>
      <c r="P158" s="267"/>
    </row>
    <row r="159" spans="1:16" ht="11.25" customHeight="1">
      <c r="A159" s="357" t="s">
        <v>191</v>
      </c>
      <c r="B159" s="11" t="s">
        <v>61</v>
      </c>
      <c r="C159" s="322" t="s">
        <v>177</v>
      </c>
      <c r="D159" s="323"/>
      <c r="E159" s="323"/>
      <c r="F159" s="323"/>
      <c r="G159" s="323"/>
      <c r="H159" s="323"/>
      <c r="I159" s="323"/>
      <c r="J159" s="323"/>
      <c r="K159" s="323"/>
      <c r="L159" s="323"/>
      <c r="M159" s="323"/>
      <c r="N159" s="323"/>
      <c r="O159" s="323"/>
      <c r="P159" s="323"/>
    </row>
    <row r="160" spans="1:16" ht="11.25" customHeight="1">
      <c r="A160" s="358"/>
      <c r="B160" s="11" t="s">
        <v>62</v>
      </c>
      <c r="C160" s="324"/>
      <c r="D160" s="325"/>
      <c r="E160" s="325"/>
      <c r="F160" s="325"/>
      <c r="G160" s="325"/>
      <c r="H160" s="325"/>
      <c r="I160" s="325"/>
      <c r="J160" s="325"/>
      <c r="K160" s="325"/>
      <c r="L160" s="325"/>
      <c r="M160" s="325"/>
      <c r="N160" s="325"/>
      <c r="O160" s="325"/>
      <c r="P160" s="325"/>
    </row>
    <row r="161" spans="1:16" ht="11.25" customHeight="1">
      <c r="A161" s="358"/>
      <c r="B161" s="11" t="s">
        <v>63</v>
      </c>
      <c r="C161" s="324"/>
      <c r="D161" s="325"/>
      <c r="E161" s="325"/>
      <c r="F161" s="325"/>
      <c r="G161" s="325"/>
      <c r="H161" s="325"/>
      <c r="I161" s="325"/>
      <c r="J161" s="325"/>
      <c r="K161" s="325"/>
      <c r="L161" s="325"/>
      <c r="M161" s="325"/>
      <c r="N161" s="325"/>
      <c r="O161" s="325"/>
      <c r="P161" s="325"/>
    </row>
    <row r="162" spans="1:16" ht="13.5" customHeight="1">
      <c r="A162" s="358"/>
      <c r="B162" s="11" t="s">
        <v>64</v>
      </c>
      <c r="C162" s="326"/>
      <c r="D162" s="327"/>
      <c r="E162" s="327"/>
      <c r="F162" s="327"/>
      <c r="G162" s="327"/>
      <c r="H162" s="327"/>
      <c r="I162" s="327"/>
      <c r="J162" s="327"/>
      <c r="K162" s="327"/>
      <c r="L162" s="327"/>
      <c r="M162" s="327"/>
      <c r="N162" s="327"/>
      <c r="O162" s="327"/>
      <c r="P162" s="327"/>
    </row>
    <row r="163" spans="1:16" ht="21.75" customHeight="1">
      <c r="A163" s="358"/>
      <c r="B163" s="11" t="s">
        <v>65</v>
      </c>
      <c r="C163" s="11"/>
      <c r="D163" s="49" t="s">
        <v>207</v>
      </c>
      <c r="E163" s="51">
        <f>E165+E166+E164</f>
        <v>30740</v>
      </c>
      <c r="F163" s="51">
        <f>F165+F166+F164</f>
        <v>11842</v>
      </c>
      <c r="G163" s="51">
        <f>G165+G166+G164</f>
        <v>18898</v>
      </c>
      <c r="H163" s="51">
        <f>I163+M163</f>
        <v>30740</v>
      </c>
      <c r="I163" s="51">
        <f>J163+K163+L163</f>
        <v>11842</v>
      </c>
      <c r="J163" s="51">
        <v>11842</v>
      </c>
      <c r="K163" s="51">
        <v>0</v>
      </c>
      <c r="L163" s="51"/>
      <c r="M163" s="51">
        <f>N163+O163+P163</f>
        <v>18898</v>
      </c>
      <c r="N163" s="53">
        <v>0</v>
      </c>
      <c r="O163" s="51">
        <v>0</v>
      </c>
      <c r="P163" s="51">
        <v>18898</v>
      </c>
    </row>
    <row r="164" spans="1:16" ht="10.5" customHeight="1">
      <c r="A164" s="358"/>
      <c r="B164" s="11">
        <v>2010</v>
      </c>
      <c r="C164" s="91"/>
      <c r="D164" s="92"/>
      <c r="E164" s="51">
        <f>F164+G164</f>
        <v>30740</v>
      </c>
      <c r="F164" s="51">
        <f>I163</f>
        <v>11842</v>
      </c>
      <c r="G164" s="51">
        <f>M163</f>
        <v>18898</v>
      </c>
      <c r="H164" s="93">
        <v>0</v>
      </c>
      <c r="I164" s="93">
        <v>0</v>
      </c>
      <c r="J164" s="93">
        <v>0</v>
      </c>
      <c r="K164" s="93">
        <v>0</v>
      </c>
      <c r="L164" s="93">
        <v>0</v>
      </c>
      <c r="M164" s="93">
        <v>0</v>
      </c>
      <c r="N164" s="90">
        <v>0</v>
      </c>
      <c r="O164" s="93">
        <v>0</v>
      </c>
      <c r="P164" s="93">
        <v>0</v>
      </c>
    </row>
    <row r="165" spans="1:16" ht="11.25">
      <c r="A165" s="358"/>
      <c r="B165" s="11">
        <v>2011</v>
      </c>
      <c r="C165" s="61"/>
      <c r="D165" s="65"/>
      <c r="E165" s="51">
        <f>F165+G165</f>
        <v>0</v>
      </c>
      <c r="F165" s="51"/>
      <c r="G165" s="51"/>
      <c r="H165" s="61">
        <v>0</v>
      </c>
      <c r="I165" s="61">
        <v>0</v>
      </c>
      <c r="J165" s="61">
        <v>0</v>
      </c>
      <c r="K165" s="61">
        <v>0</v>
      </c>
      <c r="L165" s="61">
        <v>0</v>
      </c>
      <c r="M165" s="61">
        <v>0</v>
      </c>
      <c r="N165" s="61">
        <v>0</v>
      </c>
      <c r="O165" s="61">
        <v>0</v>
      </c>
      <c r="P165" s="61">
        <v>0</v>
      </c>
    </row>
    <row r="166" spans="1:16" ht="11.25">
      <c r="A166" s="359"/>
      <c r="B166" s="11">
        <v>2012</v>
      </c>
      <c r="C166" s="63"/>
      <c r="D166" s="67"/>
      <c r="E166" s="51">
        <f>F166+G166</f>
        <v>0</v>
      </c>
      <c r="F166" s="51"/>
      <c r="G166" s="51"/>
      <c r="H166" s="61">
        <v>0</v>
      </c>
      <c r="I166" s="61">
        <v>0</v>
      </c>
      <c r="J166" s="61">
        <v>0</v>
      </c>
      <c r="K166" s="61">
        <v>0</v>
      </c>
      <c r="L166" s="61">
        <v>0</v>
      </c>
      <c r="M166" s="61">
        <v>0</v>
      </c>
      <c r="N166" s="61">
        <v>0</v>
      </c>
      <c r="O166" s="61">
        <v>0</v>
      </c>
      <c r="P166" s="61">
        <v>0</v>
      </c>
    </row>
    <row r="167" spans="1:16" ht="11.25">
      <c r="A167" s="360" t="s">
        <v>192</v>
      </c>
      <c r="B167" s="150" t="s">
        <v>61</v>
      </c>
      <c r="C167" s="290" t="s">
        <v>173</v>
      </c>
      <c r="D167" s="291"/>
      <c r="E167" s="291"/>
      <c r="F167" s="291"/>
      <c r="G167" s="291"/>
      <c r="H167" s="291"/>
      <c r="I167" s="291"/>
      <c r="J167" s="291"/>
      <c r="K167" s="291"/>
      <c r="L167" s="291"/>
      <c r="M167" s="291"/>
      <c r="N167" s="291"/>
      <c r="O167" s="291"/>
      <c r="P167" s="292"/>
    </row>
    <row r="168" spans="1:16" ht="11.25">
      <c r="A168" s="361"/>
      <c r="B168" s="150" t="s">
        <v>140</v>
      </c>
      <c r="C168" s="293"/>
      <c r="D168" s="294"/>
      <c r="E168" s="294"/>
      <c r="F168" s="294"/>
      <c r="G168" s="294"/>
      <c r="H168" s="294"/>
      <c r="I168" s="294"/>
      <c r="J168" s="294"/>
      <c r="K168" s="294"/>
      <c r="L168" s="294"/>
      <c r="M168" s="294"/>
      <c r="N168" s="294"/>
      <c r="O168" s="294"/>
      <c r="P168" s="295"/>
    </row>
    <row r="169" spans="1:16" ht="11.25" customHeight="1">
      <c r="A169" s="361"/>
      <c r="B169" s="60" t="s">
        <v>141</v>
      </c>
      <c r="C169" s="293"/>
      <c r="D169" s="294"/>
      <c r="E169" s="294"/>
      <c r="F169" s="294"/>
      <c r="G169" s="294"/>
      <c r="H169" s="294"/>
      <c r="I169" s="294"/>
      <c r="J169" s="294"/>
      <c r="K169" s="294"/>
      <c r="L169" s="294"/>
      <c r="M169" s="294"/>
      <c r="N169" s="294"/>
      <c r="O169" s="294"/>
      <c r="P169" s="295"/>
    </row>
    <row r="170" spans="1:16" ht="11.25" customHeight="1">
      <c r="A170" s="361"/>
      <c r="B170" s="60" t="s">
        <v>142</v>
      </c>
      <c r="C170" s="296"/>
      <c r="D170" s="297"/>
      <c r="E170" s="297"/>
      <c r="F170" s="297"/>
      <c r="G170" s="297"/>
      <c r="H170" s="297"/>
      <c r="I170" s="297"/>
      <c r="J170" s="297"/>
      <c r="K170" s="297"/>
      <c r="L170" s="297"/>
      <c r="M170" s="297"/>
      <c r="N170" s="297"/>
      <c r="O170" s="297"/>
      <c r="P170" s="298"/>
    </row>
    <row r="171" spans="1:16" ht="22.5">
      <c r="A171" s="361"/>
      <c r="B171" s="60" t="s">
        <v>143</v>
      </c>
      <c r="C171" s="61"/>
      <c r="D171" s="65" t="s">
        <v>162</v>
      </c>
      <c r="E171" s="59">
        <f>F171+G171</f>
        <v>217999.99000000002</v>
      </c>
      <c r="F171" s="59">
        <f>I171</f>
        <v>83983.6</v>
      </c>
      <c r="G171" s="59">
        <f>M171</f>
        <v>134016.39</v>
      </c>
      <c r="H171" s="59">
        <f>I171+M171</f>
        <v>217999.99000000002</v>
      </c>
      <c r="I171" s="59">
        <f>J171+K171+L171</f>
        <v>83983.6</v>
      </c>
      <c r="J171" s="59">
        <v>83983.6</v>
      </c>
      <c r="K171" s="59">
        <v>0</v>
      </c>
      <c r="L171" s="59"/>
      <c r="M171" s="59">
        <f>N171+O171+P171</f>
        <v>134016.39</v>
      </c>
      <c r="N171" s="59">
        <v>0</v>
      </c>
      <c r="O171" s="59">
        <v>0</v>
      </c>
      <c r="P171" s="59">
        <v>134016.39</v>
      </c>
    </row>
    <row r="172" spans="1:16" ht="11.25">
      <c r="A172" s="361"/>
      <c r="B172" s="60" t="s">
        <v>144</v>
      </c>
      <c r="C172" s="61"/>
      <c r="D172" s="65"/>
      <c r="E172" s="59">
        <f>F172+G172</f>
        <v>217999.99000000002</v>
      </c>
      <c r="F172" s="59">
        <f>I171</f>
        <v>83983.6</v>
      </c>
      <c r="G172" s="59">
        <f>M171</f>
        <v>134016.39</v>
      </c>
      <c r="H172" s="61">
        <v>0</v>
      </c>
      <c r="I172" s="61">
        <v>0</v>
      </c>
      <c r="J172" s="61">
        <v>0</v>
      </c>
      <c r="K172" s="61">
        <v>0</v>
      </c>
      <c r="L172" s="61">
        <v>0</v>
      </c>
      <c r="M172" s="61">
        <v>0</v>
      </c>
      <c r="N172" s="61">
        <v>0</v>
      </c>
      <c r="O172" s="61">
        <v>0</v>
      </c>
      <c r="P172" s="61">
        <v>0</v>
      </c>
    </row>
    <row r="173" spans="1:16" ht="11.25">
      <c r="A173" s="361"/>
      <c r="B173" s="60" t="s">
        <v>145</v>
      </c>
      <c r="C173" s="61"/>
      <c r="D173" s="65"/>
      <c r="E173" s="61">
        <v>0</v>
      </c>
      <c r="F173" s="61">
        <v>0</v>
      </c>
      <c r="G173" s="61">
        <v>0</v>
      </c>
      <c r="H173" s="61">
        <v>0</v>
      </c>
      <c r="I173" s="61">
        <v>0</v>
      </c>
      <c r="J173" s="61">
        <v>0</v>
      </c>
      <c r="K173" s="61">
        <v>0</v>
      </c>
      <c r="L173" s="61">
        <v>0</v>
      </c>
      <c r="M173" s="61">
        <v>0</v>
      </c>
      <c r="N173" s="61">
        <v>0</v>
      </c>
      <c r="O173" s="61">
        <v>0</v>
      </c>
      <c r="P173" s="61">
        <v>0</v>
      </c>
    </row>
    <row r="174" spans="1:16" ht="11.25" customHeight="1">
      <c r="A174" s="357" t="s">
        <v>193</v>
      </c>
      <c r="B174" s="60" t="s">
        <v>139</v>
      </c>
      <c r="C174" s="273" t="s">
        <v>211</v>
      </c>
      <c r="D174" s="282"/>
      <c r="E174" s="282"/>
      <c r="F174" s="282"/>
      <c r="G174" s="282"/>
      <c r="H174" s="282"/>
      <c r="I174" s="282"/>
      <c r="J174" s="282"/>
      <c r="K174" s="282"/>
      <c r="L174" s="282"/>
      <c r="M174" s="282"/>
      <c r="N174" s="282"/>
      <c r="O174" s="282"/>
      <c r="P174" s="283"/>
    </row>
    <row r="175" spans="1:16" ht="11.25" customHeight="1">
      <c r="A175" s="362"/>
      <c r="B175" s="60" t="s">
        <v>140</v>
      </c>
      <c r="C175" s="284"/>
      <c r="D175" s="285"/>
      <c r="E175" s="285"/>
      <c r="F175" s="285"/>
      <c r="G175" s="285"/>
      <c r="H175" s="285"/>
      <c r="I175" s="285"/>
      <c r="J175" s="285"/>
      <c r="K175" s="285"/>
      <c r="L175" s="285"/>
      <c r="M175" s="285"/>
      <c r="N175" s="285"/>
      <c r="O175" s="285"/>
      <c r="P175" s="286"/>
    </row>
    <row r="176" spans="1:16" ht="11.25" customHeight="1">
      <c r="A176" s="362"/>
      <c r="B176" s="60" t="s">
        <v>141</v>
      </c>
      <c r="C176" s="284"/>
      <c r="D176" s="285"/>
      <c r="E176" s="285"/>
      <c r="F176" s="285"/>
      <c r="G176" s="285"/>
      <c r="H176" s="285"/>
      <c r="I176" s="285"/>
      <c r="J176" s="285"/>
      <c r="K176" s="285"/>
      <c r="L176" s="285"/>
      <c r="M176" s="285"/>
      <c r="N176" s="285"/>
      <c r="O176" s="285"/>
      <c r="P176" s="286"/>
    </row>
    <row r="177" spans="1:16" ht="11.25" customHeight="1">
      <c r="A177" s="362"/>
      <c r="B177" s="60" t="s">
        <v>142</v>
      </c>
      <c r="C177" s="287"/>
      <c r="D177" s="288"/>
      <c r="E177" s="288"/>
      <c r="F177" s="288"/>
      <c r="G177" s="288"/>
      <c r="H177" s="288"/>
      <c r="I177" s="288"/>
      <c r="J177" s="288"/>
      <c r="K177" s="288"/>
      <c r="L177" s="288"/>
      <c r="M177" s="288"/>
      <c r="N177" s="288"/>
      <c r="O177" s="288"/>
      <c r="P177" s="289"/>
    </row>
    <row r="178" spans="1:16" ht="25.5" customHeight="1">
      <c r="A178" s="362"/>
      <c r="B178" s="60" t="s">
        <v>143</v>
      </c>
      <c r="C178" s="61"/>
      <c r="D178" s="65" t="s">
        <v>162</v>
      </c>
      <c r="E178" s="59">
        <f>F178+G178</f>
        <v>72400</v>
      </c>
      <c r="F178" s="59">
        <f>I178</f>
        <v>27892</v>
      </c>
      <c r="G178" s="59">
        <f>M178</f>
        <v>44508</v>
      </c>
      <c r="H178" s="59">
        <f>I178+M178</f>
        <v>72400</v>
      </c>
      <c r="I178" s="59">
        <f>J178+K178+L178</f>
        <v>27892</v>
      </c>
      <c r="J178" s="59">
        <v>27892</v>
      </c>
      <c r="K178" s="59">
        <v>0</v>
      </c>
      <c r="L178" s="59"/>
      <c r="M178" s="59">
        <f>N178+O178+P178</f>
        <v>44508</v>
      </c>
      <c r="N178" s="59">
        <v>0</v>
      </c>
      <c r="O178" s="59">
        <v>0</v>
      </c>
      <c r="P178" s="59">
        <v>44508</v>
      </c>
    </row>
    <row r="179" spans="1:16" ht="11.25" customHeight="1">
      <c r="A179" s="362"/>
      <c r="B179" s="60" t="s">
        <v>144</v>
      </c>
      <c r="C179" s="61"/>
      <c r="D179" s="65"/>
      <c r="E179" s="59">
        <f>F179+G179</f>
        <v>72400</v>
      </c>
      <c r="F179" s="59">
        <f>I178</f>
        <v>27892</v>
      </c>
      <c r="G179" s="59">
        <f>M178</f>
        <v>44508</v>
      </c>
      <c r="H179" s="61">
        <v>0</v>
      </c>
      <c r="I179" s="61">
        <v>0</v>
      </c>
      <c r="J179" s="61">
        <v>0</v>
      </c>
      <c r="K179" s="61">
        <v>0</v>
      </c>
      <c r="L179" s="61">
        <v>0</v>
      </c>
      <c r="M179" s="61">
        <v>0</v>
      </c>
      <c r="N179" s="61">
        <v>0</v>
      </c>
      <c r="O179" s="61">
        <v>0</v>
      </c>
      <c r="P179" s="61">
        <v>0</v>
      </c>
    </row>
    <row r="180" spans="1:16" ht="11.25" customHeight="1">
      <c r="A180" s="362"/>
      <c r="B180" s="60" t="s">
        <v>145</v>
      </c>
      <c r="C180" s="61"/>
      <c r="D180" s="65"/>
      <c r="E180" s="61">
        <v>0</v>
      </c>
      <c r="F180" s="61">
        <v>0</v>
      </c>
      <c r="G180" s="61">
        <v>0</v>
      </c>
      <c r="H180" s="61">
        <v>0</v>
      </c>
      <c r="I180" s="61">
        <v>0</v>
      </c>
      <c r="J180" s="61">
        <v>0</v>
      </c>
      <c r="K180" s="61">
        <v>0</v>
      </c>
      <c r="L180" s="61">
        <v>0</v>
      </c>
      <c r="M180" s="61">
        <v>0</v>
      </c>
      <c r="N180" s="61">
        <v>0</v>
      </c>
      <c r="O180" s="61">
        <v>0</v>
      </c>
      <c r="P180" s="61">
        <v>0</v>
      </c>
    </row>
    <row r="181" spans="1:16" ht="11.25" customHeight="1">
      <c r="A181" s="363"/>
      <c r="B181" s="68" t="s">
        <v>147</v>
      </c>
      <c r="C181" s="63"/>
      <c r="D181" s="67"/>
      <c r="E181" s="61">
        <v>0</v>
      </c>
      <c r="F181" s="61">
        <v>0</v>
      </c>
      <c r="G181" s="61">
        <v>0</v>
      </c>
      <c r="H181" s="61">
        <v>0</v>
      </c>
      <c r="I181" s="61">
        <v>0</v>
      </c>
      <c r="J181" s="61">
        <v>0</v>
      </c>
      <c r="K181" s="61">
        <v>0</v>
      </c>
      <c r="L181" s="61">
        <v>0</v>
      </c>
      <c r="M181" s="61">
        <v>0</v>
      </c>
      <c r="N181" s="61">
        <v>0</v>
      </c>
      <c r="O181" s="61">
        <v>0</v>
      </c>
      <c r="P181" s="61">
        <v>0</v>
      </c>
    </row>
    <row r="182" spans="1:16" ht="11.25" customHeight="1">
      <c r="A182" s="357" t="s">
        <v>210</v>
      </c>
      <c r="B182" s="60" t="s">
        <v>139</v>
      </c>
      <c r="C182" s="273" t="s">
        <v>174</v>
      </c>
      <c r="D182" s="282"/>
      <c r="E182" s="282"/>
      <c r="F182" s="282"/>
      <c r="G182" s="282"/>
      <c r="H182" s="282"/>
      <c r="I182" s="282"/>
      <c r="J182" s="282"/>
      <c r="K182" s="282"/>
      <c r="L182" s="282"/>
      <c r="M182" s="282"/>
      <c r="N182" s="282"/>
      <c r="O182" s="282"/>
      <c r="P182" s="283"/>
    </row>
    <row r="183" spans="1:16" ht="11.25" customHeight="1">
      <c r="A183" s="362"/>
      <c r="B183" s="60" t="s">
        <v>140</v>
      </c>
      <c r="C183" s="284"/>
      <c r="D183" s="285"/>
      <c r="E183" s="285"/>
      <c r="F183" s="285"/>
      <c r="G183" s="285"/>
      <c r="H183" s="285"/>
      <c r="I183" s="285"/>
      <c r="J183" s="285"/>
      <c r="K183" s="285"/>
      <c r="L183" s="285"/>
      <c r="M183" s="285"/>
      <c r="N183" s="285"/>
      <c r="O183" s="285"/>
      <c r="P183" s="286"/>
    </row>
    <row r="184" spans="1:16" ht="11.25" customHeight="1">
      <c r="A184" s="362"/>
      <c r="B184" s="60" t="s">
        <v>141</v>
      </c>
      <c r="C184" s="284"/>
      <c r="D184" s="285"/>
      <c r="E184" s="285"/>
      <c r="F184" s="285"/>
      <c r="G184" s="285"/>
      <c r="H184" s="285"/>
      <c r="I184" s="285"/>
      <c r="J184" s="285"/>
      <c r="K184" s="285"/>
      <c r="L184" s="285"/>
      <c r="M184" s="285"/>
      <c r="N184" s="285"/>
      <c r="O184" s="285"/>
      <c r="P184" s="286"/>
    </row>
    <row r="185" spans="1:16" ht="11.25" customHeight="1">
      <c r="A185" s="362"/>
      <c r="B185" s="60" t="s">
        <v>142</v>
      </c>
      <c r="C185" s="287"/>
      <c r="D185" s="288"/>
      <c r="E185" s="288"/>
      <c r="F185" s="288"/>
      <c r="G185" s="288"/>
      <c r="H185" s="288"/>
      <c r="I185" s="288"/>
      <c r="J185" s="288"/>
      <c r="K185" s="288"/>
      <c r="L185" s="288"/>
      <c r="M185" s="288"/>
      <c r="N185" s="288"/>
      <c r="O185" s="288"/>
      <c r="P185" s="289"/>
    </row>
    <row r="186" spans="1:16" ht="22.5">
      <c r="A186" s="362"/>
      <c r="B186" s="60" t="s">
        <v>143</v>
      </c>
      <c r="C186" s="61"/>
      <c r="D186" s="65" t="s">
        <v>162</v>
      </c>
      <c r="E186" s="59">
        <f>F186+G186</f>
        <v>267614.77</v>
      </c>
      <c r="F186" s="59">
        <f>I186</f>
        <v>103097.49</v>
      </c>
      <c r="G186" s="59">
        <f>M186</f>
        <v>164517.28</v>
      </c>
      <c r="H186" s="59">
        <f>I186+M186</f>
        <v>267614.77</v>
      </c>
      <c r="I186" s="59">
        <f>J186+K186+L186</f>
        <v>103097.49</v>
      </c>
      <c r="J186" s="59">
        <v>103097.49</v>
      </c>
      <c r="K186" s="59">
        <v>0</v>
      </c>
      <c r="L186" s="59"/>
      <c r="M186" s="59">
        <f>N186+O186+P186</f>
        <v>164517.28</v>
      </c>
      <c r="N186" s="59">
        <v>0</v>
      </c>
      <c r="O186" s="59">
        <v>0</v>
      </c>
      <c r="P186" s="59">
        <v>164517.28</v>
      </c>
    </row>
    <row r="187" spans="1:16" ht="11.25">
      <c r="A187" s="362"/>
      <c r="B187" s="60" t="s">
        <v>144</v>
      </c>
      <c r="C187" s="61"/>
      <c r="D187" s="65" t="s">
        <v>170</v>
      </c>
      <c r="E187" s="59">
        <f>F187+G187</f>
        <v>267614.77</v>
      </c>
      <c r="F187" s="59">
        <f>I186</f>
        <v>103097.49</v>
      </c>
      <c r="G187" s="59">
        <f>M186</f>
        <v>164517.28</v>
      </c>
      <c r="H187" s="61">
        <v>0</v>
      </c>
      <c r="I187" s="61">
        <v>0</v>
      </c>
      <c r="J187" s="61">
        <v>0</v>
      </c>
      <c r="K187" s="61">
        <v>0</v>
      </c>
      <c r="L187" s="61">
        <v>0</v>
      </c>
      <c r="M187" s="61">
        <v>0</v>
      </c>
      <c r="N187" s="61">
        <v>0</v>
      </c>
      <c r="O187" s="61">
        <v>0</v>
      </c>
      <c r="P187" s="61">
        <v>0</v>
      </c>
    </row>
    <row r="188" spans="1:16" ht="11.25">
      <c r="A188" s="362"/>
      <c r="B188" s="60" t="s">
        <v>145</v>
      </c>
      <c r="C188" s="61"/>
      <c r="D188" s="65"/>
      <c r="E188" s="61">
        <v>0</v>
      </c>
      <c r="F188" s="61">
        <v>0</v>
      </c>
      <c r="G188" s="61">
        <v>0</v>
      </c>
      <c r="H188" s="61">
        <v>0</v>
      </c>
      <c r="I188" s="61">
        <v>0</v>
      </c>
      <c r="J188" s="61">
        <v>0</v>
      </c>
      <c r="K188" s="61">
        <v>0</v>
      </c>
      <c r="L188" s="61">
        <v>0</v>
      </c>
      <c r="M188" s="61">
        <v>0</v>
      </c>
      <c r="N188" s="61">
        <v>0</v>
      </c>
      <c r="O188" s="61">
        <v>0</v>
      </c>
      <c r="P188" s="61">
        <v>0</v>
      </c>
    </row>
    <row r="189" spans="1:16" ht="11.25" customHeight="1">
      <c r="A189" s="363"/>
      <c r="B189" s="68" t="s">
        <v>147</v>
      </c>
      <c r="C189" s="63"/>
      <c r="D189" s="67"/>
      <c r="E189" s="61">
        <v>0</v>
      </c>
      <c r="F189" s="61">
        <v>0</v>
      </c>
      <c r="G189" s="61">
        <v>0</v>
      </c>
      <c r="H189" s="61">
        <v>0</v>
      </c>
      <c r="I189" s="61">
        <v>0</v>
      </c>
      <c r="J189" s="61">
        <v>0</v>
      </c>
      <c r="K189" s="61">
        <v>0</v>
      </c>
      <c r="L189" s="61">
        <v>0</v>
      </c>
      <c r="M189" s="61">
        <v>0</v>
      </c>
      <c r="N189" s="61">
        <v>0</v>
      </c>
      <c r="O189" s="61">
        <v>0</v>
      </c>
      <c r="P189" s="61">
        <v>0</v>
      </c>
    </row>
    <row r="190" spans="1:16" ht="11.25" customHeight="1">
      <c r="A190" s="147"/>
      <c r="B190" s="62"/>
      <c r="C190" s="148"/>
      <c r="D190" s="149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</row>
    <row r="191" spans="1:16" s="16" customFormat="1" ht="11.25">
      <c r="A191" s="12">
        <v>2</v>
      </c>
      <c r="B191" s="17" t="s">
        <v>68</v>
      </c>
      <c r="C191" s="318" t="s">
        <v>33</v>
      </c>
      <c r="D191" s="319"/>
      <c r="E191" s="64">
        <f>E204+E213+E221+E229+E238+E246+E254+E278+E286+E270+E196+E294+E262</f>
        <v>1108626.62</v>
      </c>
      <c r="F191" s="64">
        <f aca="true" t="shared" si="1" ref="F191:P191">F204+F213+F221+F229+F238+F246+F254+F278+F286+F270+F196+F294+F262</f>
        <v>232448.25999999998</v>
      </c>
      <c r="G191" s="64">
        <f t="shared" si="1"/>
        <v>876178.36</v>
      </c>
      <c r="H191" s="64">
        <f t="shared" si="1"/>
        <v>1087583.62</v>
      </c>
      <c r="I191" s="64">
        <f t="shared" si="1"/>
        <v>232448.25999999998</v>
      </c>
      <c r="J191" s="64">
        <f t="shared" si="1"/>
        <v>232448.25999999998</v>
      </c>
      <c r="K191" s="64">
        <f t="shared" si="1"/>
        <v>0</v>
      </c>
      <c r="L191" s="64">
        <f t="shared" si="1"/>
        <v>0</v>
      </c>
      <c r="M191" s="64">
        <f t="shared" si="1"/>
        <v>855135.36</v>
      </c>
      <c r="N191" s="64">
        <f t="shared" si="1"/>
        <v>852397.1799999999</v>
      </c>
      <c r="O191" s="64">
        <f t="shared" si="1"/>
        <v>0</v>
      </c>
      <c r="P191" s="64">
        <f t="shared" si="1"/>
        <v>2738.18</v>
      </c>
    </row>
    <row r="192" spans="1:16" ht="11.25" customHeight="1">
      <c r="A192" s="354" t="s">
        <v>69</v>
      </c>
      <c r="B192" s="60" t="s">
        <v>139</v>
      </c>
      <c r="C192" s="273" t="s">
        <v>159</v>
      </c>
      <c r="D192" s="282"/>
      <c r="E192" s="282"/>
      <c r="F192" s="282"/>
      <c r="G192" s="282"/>
      <c r="H192" s="282"/>
      <c r="I192" s="282"/>
      <c r="J192" s="282"/>
      <c r="K192" s="282"/>
      <c r="L192" s="282"/>
      <c r="M192" s="282"/>
      <c r="N192" s="282"/>
      <c r="O192" s="282"/>
      <c r="P192" s="282"/>
    </row>
    <row r="193" spans="1:16" ht="11.25" customHeight="1">
      <c r="A193" s="355"/>
      <c r="B193" s="60" t="s">
        <v>140</v>
      </c>
      <c r="C193" s="284"/>
      <c r="D193" s="285"/>
      <c r="E193" s="285"/>
      <c r="F193" s="285"/>
      <c r="G193" s="285"/>
      <c r="H193" s="285"/>
      <c r="I193" s="285"/>
      <c r="J193" s="285"/>
      <c r="K193" s="285"/>
      <c r="L193" s="285"/>
      <c r="M193" s="285"/>
      <c r="N193" s="285"/>
      <c r="O193" s="285"/>
      <c r="P193" s="285"/>
    </row>
    <row r="194" spans="1:16" ht="11.25" customHeight="1">
      <c r="A194" s="355"/>
      <c r="B194" s="60" t="s">
        <v>141</v>
      </c>
      <c r="C194" s="284"/>
      <c r="D194" s="285"/>
      <c r="E194" s="285"/>
      <c r="F194" s="285"/>
      <c r="G194" s="285"/>
      <c r="H194" s="285"/>
      <c r="I194" s="285"/>
      <c r="J194" s="285"/>
      <c r="K194" s="285"/>
      <c r="L194" s="285"/>
      <c r="M194" s="285"/>
      <c r="N194" s="285"/>
      <c r="O194" s="285"/>
      <c r="P194" s="285"/>
    </row>
    <row r="195" spans="1:16" ht="11.25" customHeight="1">
      <c r="A195" s="355"/>
      <c r="B195" s="60" t="s">
        <v>142</v>
      </c>
      <c r="C195" s="287"/>
      <c r="D195" s="288"/>
      <c r="E195" s="288"/>
      <c r="F195" s="288"/>
      <c r="G195" s="288"/>
      <c r="H195" s="288"/>
      <c r="I195" s="288"/>
      <c r="J195" s="288"/>
      <c r="K195" s="288"/>
      <c r="L195" s="288"/>
      <c r="M195" s="288"/>
      <c r="N195" s="288"/>
      <c r="O195" s="288"/>
      <c r="P195" s="288"/>
    </row>
    <row r="196" spans="1:16" ht="11.25">
      <c r="A196" s="355"/>
      <c r="B196" s="60" t="s">
        <v>143</v>
      </c>
      <c r="C196" s="61"/>
      <c r="D196" s="200" t="s">
        <v>157</v>
      </c>
      <c r="E196" s="59">
        <f>F196+G196</f>
        <v>19000</v>
      </c>
      <c r="F196" s="59">
        <f>I196</f>
        <v>19000</v>
      </c>
      <c r="G196" s="59">
        <f>M196</f>
        <v>0</v>
      </c>
      <c r="H196" s="59">
        <f>I196+M196</f>
        <v>19000</v>
      </c>
      <c r="I196" s="59">
        <f>J196+K196+L196</f>
        <v>19000</v>
      </c>
      <c r="J196" s="59">
        <v>19000</v>
      </c>
      <c r="K196" s="59">
        <v>0</v>
      </c>
      <c r="L196" s="59"/>
      <c r="M196" s="59">
        <f>N196+O196+P196</f>
        <v>0</v>
      </c>
      <c r="N196" s="59">
        <v>0</v>
      </c>
      <c r="O196" s="59">
        <v>0</v>
      </c>
      <c r="P196" s="59">
        <v>0</v>
      </c>
    </row>
    <row r="197" spans="1:16" ht="11.25">
      <c r="A197" s="355"/>
      <c r="B197" s="60" t="s">
        <v>144</v>
      </c>
      <c r="C197" s="61"/>
      <c r="D197" s="61">
        <v>4309</v>
      </c>
      <c r="E197" s="61">
        <v>0</v>
      </c>
      <c r="F197" s="61">
        <v>0</v>
      </c>
      <c r="G197" s="61">
        <v>0</v>
      </c>
      <c r="H197" s="61">
        <v>0</v>
      </c>
      <c r="I197" s="61">
        <v>0</v>
      </c>
      <c r="J197" s="61">
        <v>0</v>
      </c>
      <c r="K197" s="61">
        <v>0</v>
      </c>
      <c r="L197" s="61">
        <v>0</v>
      </c>
      <c r="M197" s="61">
        <v>0</v>
      </c>
      <c r="N197" s="61">
        <v>0</v>
      </c>
      <c r="O197" s="61">
        <v>0</v>
      </c>
      <c r="P197" s="61">
        <v>0</v>
      </c>
    </row>
    <row r="198" spans="1:16" ht="11.25">
      <c r="A198" s="355"/>
      <c r="B198" s="60" t="s">
        <v>145</v>
      </c>
      <c r="C198" s="61"/>
      <c r="D198" s="61">
        <v>0</v>
      </c>
      <c r="E198" s="61">
        <v>0</v>
      </c>
      <c r="F198" s="61">
        <v>0</v>
      </c>
      <c r="G198" s="61">
        <v>0</v>
      </c>
      <c r="H198" s="61">
        <v>0</v>
      </c>
      <c r="I198" s="61">
        <v>0</v>
      </c>
      <c r="J198" s="61">
        <v>0</v>
      </c>
      <c r="K198" s="61">
        <v>0</v>
      </c>
      <c r="L198" s="61">
        <v>0</v>
      </c>
      <c r="M198" s="61">
        <v>0</v>
      </c>
      <c r="N198" s="61">
        <v>0</v>
      </c>
      <c r="O198" s="61">
        <v>0</v>
      </c>
      <c r="P198" s="61">
        <v>0</v>
      </c>
    </row>
    <row r="199" spans="1:16" ht="11.25">
      <c r="A199" s="356"/>
      <c r="B199" s="60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>
        <v>0</v>
      </c>
    </row>
    <row r="200" spans="1:16" s="16" customFormat="1" ht="15" customHeight="1">
      <c r="A200" s="353" t="s">
        <v>70</v>
      </c>
      <c r="B200" s="58" t="s">
        <v>61</v>
      </c>
      <c r="C200" s="309" t="s">
        <v>130</v>
      </c>
      <c r="D200" s="310"/>
      <c r="E200" s="310"/>
      <c r="F200" s="310"/>
      <c r="G200" s="310"/>
      <c r="H200" s="310"/>
      <c r="I200" s="310"/>
      <c r="J200" s="310"/>
      <c r="K200" s="310"/>
      <c r="L200" s="310"/>
      <c r="M200" s="310"/>
      <c r="N200" s="310"/>
      <c r="O200" s="310"/>
      <c r="P200" s="311"/>
    </row>
    <row r="201" spans="1:16" ht="11.25" customHeight="1">
      <c r="A201" s="351"/>
      <c r="B201" s="58" t="s">
        <v>62</v>
      </c>
      <c r="C201" s="312"/>
      <c r="D201" s="313"/>
      <c r="E201" s="313"/>
      <c r="F201" s="313"/>
      <c r="G201" s="313"/>
      <c r="H201" s="313"/>
      <c r="I201" s="313"/>
      <c r="J201" s="313"/>
      <c r="K201" s="313"/>
      <c r="L201" s="313"/>
      <c r="M201" s="313"/>
      <c r="N201" s="313"/>
      <c r="O201" s="313"/>
      <c r="P201" s="314"/>
    </row>
    <row r="202" spans="1:16" ht="11.25" customHeight="1">
      <c r="A202" s="351"/>
      <c r="B202" s="58" t="s">
        <v>63</v>
      </c>
      <c r="C202" s="312"/>
      <c r="D202" s="313"/>
      <c r="E202" s="313"/>
      <c r="F202" s="313"/>
      <c r="G202" s="313"/>
      <c r="H202" s="313"/>
      <c r="I202" s="313"/>
      <c r="J202" s="313"/>
      <c r="K202" s="313"/>
      <c r="L202" s="313"/>
      <c r="M202" s="313"/>
      <c r="N202" s="313"/>
      <c r="O202" s="313"/>
      <c r="P202" s="314"/>
    </row>
    <row r="203" spans="1:16" ht="11.25" customHeight="1">
      <c r="A203" s="351"/>
      <c r="B203" s="58" t="s">
        <v>64</v>
      </c>
      <c r="C203" s="315"/>
      <c r="D203" s="316"/>
      <c r="E203" s="316"/>
      <c r="F203" s="316"/>
      <c r="G203" s="316"/>
      <c r="H203" s="316"/>
      <c r="I203" s="316"/>
      <c r="J203" s="316"/>
      <c r="K203" s="316"/>
      <c r="L203" s="316"/>
      <c r="M203" s="316"/>
      <c r="N203" s="316"/>
      <c r="O203" s="316"/>
      <c r="P203" s="317"/>
    </row>
    <row r="204" spans="1:16" ht="11.25">
      <c r="A204" s="351"/>
      <c r="B204" s="58" t="s">
        <v>65</v>
      </c>
      <c r="C204" s="59"/>
      <c r="D204" s="201" t="s">
        <v>131</v>
      </c>
      <c r="E204" s="59">
        <f>E205</f>
        <v>338434.97</v>
      </c>
      <c r="F204" s="59">
        <f>F205</f>
        <v>51380.8</v>
      </c>
      <c r="G204" s="59">
        <f>G205</f>
        <v>287054.17</v>
      </c>
      <c r="H204" s="59">
        <f>I204+M204</f>
        <v>338434.97</v>
      </c>
      <c r="I204" s="59">
        <f>J204</f>
        <v>51380.8</v>
      </c>
      <c r="J204" s="59">
        <v>51380.8</v>
      </c>
      <c r="K204" s="59">
        <v>0</v>
      </c>
      <c r="L204" s="59"/>
      <c r="M204" s="59">
        <f>N204</f>
        <v>287054.17</v>
      </c>
      <c r="N204" s="59">
        <v>287054.17</v>
      </c>
      <c r="O204" s="59">
        <v>0</v>
      </c>
      <c r="P204" s="59"/>
    </row>
    <row r="205" spans="1:16" ht="11.25">
      <c r="A205" s="351"/>
      <c r="B205" s="58" t="s">
        <v>113</v>
      </c>
      <c r="C205" s="308"/>
      <c r="D205" s="70" t="s">
        <v>208</v>
      </c>
      <c r="E205" s="59">
        <f>F205+G205</f>
        <v>338434.97</v>
      </c>
      <c r="F205" s="59">
        <f>I204</f>
        <v>51380.8</v>
      </c>
      <c r="G205" s="59">
        <f>M204</f>
        <v>287054.17</v>
      </c>
      <c r="H205" s="59">
        <v>0</v>
      </c>
      <c r="I205" s="59">
        <v>0</v>
      </c>
      <c r="J205" s="59">
        <v>0</v>
      </c>
      <c r="K205" s="59">
        <v>0</v>
      </c>
      <c r="L205" s="59">
        <v>0</v>
      </c>
      <c r="M205" s="59">
        <v>0</v>
      </c>
      <c r="N205" s="59">
        <v>0</v>
      </c>
      <c r="O205" s="59">
        <v>0</v>
      </c>
      <c r="P205" s="59">
        <v>0</v>
      </c>
    </row>
    <row r="206" spans="1:16" ht="11.25">
      <c r="A206" s="351"/>
      <c r="B206" s="58" t="s">
        <v>114</v>
      </c>
      <c r="C206" s="242"/>
      <c r="D206" s="69"/>
      <c r="E206" s="59">
        <v>0</v>
      </c>
      <c r="F206" s="59">
        <v>0</v>
      </c>
      <c r="G206" s="59">
        <v>0</v>
      </c>
      <c r="H206" s="59">
        <v>0</v>
      </c>
      <c r="I206" s="59">
        <v>0</v>
      </c>
      <c r="J206" s="59">
        <v>0</v>
      </c>
      <c r="K206" s="59">
        <v>0</v>
      </c>
      <c r="L206" s="59">
        <v>0</v>
      </c>
      <c r="M206" s="59">
        <v>0</v>
      </c>
      <c r="N206" s="59">
        <v>0</v>
      </c>
      <c r="O206" s="59">
        <v>0</v>
      </c>
      <c r="P206" s="59">
        <v>0</v>
      </c>
    </row>
    <row r="207" spans="1:16" ht="11.25">
      <c r="A207" s="351"/>
      <c r="B207" s="58" t="s">
        <v>119</v>
      </c>
      <c r="C207" s="267"/>
      <c r="D207" s="69"/>
      <c r="E207" s="59">
        <v>0</v>
      </c>
      <c r="F207" s="59">
        <v>0</v>
      </c>
      <c r="G207" s="59">
        <v>0</v>
      </c>
      <c r="H207" s="59">
        <v>0</v>
      </c>
      <c r="I207" s="59">
        <v>0</v>
      </c>
      <c r="J207" s="59">
        <v>0</v>
      </c>
      <c r="K207" s="59">
        <v>0</v>
      </c>
      <c r="L207" s="59">
        <v>0</v>
      </c>
      <c r="M207" s="59">
        <v>0</v>
      </c>
      <c r="N207" s="59">
        <v>0</v>
      </c>
      <c r="O207" s="59">
        <v>0</v>
      </c>
      <c r="P207" s="59">
        <v>0</v>
      </c>
    </row>
    <row r="208" spans="1:16" ht="11.25">
      <c r="A208" s="352"/>
      <c r="B208" s="60"/>
      <c r="C208" s="61"/>
      <c r="D208" s="65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</row>
    <row r="209" spans="1:16" ht="11.25" customHeight="1">
      <c r="A209" s="348" t="s">
        <v>133</v>
      </c>
      <c r="B209" s="58" t="s">
        <v>61</v>
      </c>
      <c r="C209" s="299" t="s">
        <v>169</v>
      </c>
      <c r="D209" s="300"/>
      <c r="E209" s="300"/>
      <c r="F209" s="300"/>
      <c r="G209" s="300"/>
      <c r="H209" s="300"/>
      <c r="I209" s="300"/>
      <c r="J209" s="300"/>
      <c r="K209" s="300"/>
      <c r="L209" s="300"/>
      <c r="M209" s="300"/>
      <c r="N209" s="300"/>
      <c r="O209" s="300"/>
      <c r="P209" s="301"/>
    </row>
    <row r="210" spans="1:16" ht="11.25" customHeight="1">
      <c r="A210" s="349"/>
      <c r="B210" s="58" t="s">
        <v>62</v>
      </c>
      <c r="C210" s="302"/>
      <c r="D210" s="303"/>
      <c r="E210" s="303"/>
      <c r="F210" s="303"/>
      <c r="G210" s="303"/>
      <c r="H210" s="303"/>
      <c r="I210" s="303"/>
      <c r="J210" s="303"/>
      <c r="K210" s="303"/>
      <c r="L210" s="303"/>
      <c r="M210" s="303"/>
      <c r="N210" s="303"/>
      <c r="O210" s="303"/>
      <c r="P210" s="304"/>
    </row>
    <row r="211" spans="1:16" ht="11.25" customHeight="1">
      <c r="A211" s="349"/>
      <c r="B211" s="58" t="s">
        <v>63</v>
      </c>
      <c r="C211" s="302"/>
      <c r="D211" s="303"/>
      <c r="E211" s="303"/>
      <c r="F211" s="303"/>
      <c r="G211" s="303"/>
      <c r="H211" s="303"/>
      <c r="I211" s="303"/>
      <c r="J211" s="303"/>
      <c r="K211" s="303"/>
      <c r="L211" s="303"/>
      <c r="M211" s="303"/>
      <c r="N211" s="303"/>
      <c r="O211" s="303"/>
      <c r="P211" s="304"/>
    </row>
    <row r="212" spans="1:16" ht="11.25" customHeight="1">
      <c r="A212" s="349"/>
      <c r="B212" s="58" t="s">
        <v>64</v>
      </c>
      <c r="C212" s="305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  <c r="O212" s="306"/>
      <c r="P212" s="307"/>
    </row>
    <row r="213" spans="1:16" ht="11.25">
      <c r="A213" s="349"/>
      <c r="B213" s="58" t="s">
        <v>65</v>
      </c>
      <c r="C213" s="59"/>
      <c r="D213" s="201" t="s">
        <v>131</v>
      </c>
      <c r="E213" s="59">
        <f>F213+G213</f>
        <v>145799.08000000002</v>
      </c>
      <c r="F213" s="59">
        <f>F214</f>
        <v>36780.75</v>
      </c>
      <c r="G213" s="59">
        <f>G214</f>
        <v>109018.33</v>
      </c>
      <c r="H213" s="59">
        <f>I213+M213</f>
        <v>145799.08000000002</v>
      </c>
      <c r="I213" s="59">
        <f>J213+K213+L213</f>
        <v>36780.75</v>
      </c>
      <c r="J213" s="59">
        <v>36780.75</v>
      </c>
      <c r="K213" s="59">
        <v>0</v>
      </c>
      <c r="L213" s="59"/>
      <c r="M213" s="59">
        <f>N213+O213+P213</f>
        <v>109018.33</v>
      </c>
      <c r="N213" s="59">
        <v>109018.33</v>
      </c>
      <c r="O213" s="59">
        <v>0</v>
      </c>
      <c r="P213" s="59"/>
    </row>
    <row r="214" spans="1:16" ht="11.25">
      <c r="A214" s="349"/>
      <c r="B214" s="58" t="s">
        <v>113</v>
      </c>
      <c r="C214" s="59"/>
      <c r="D214" s="70" t="s">
        <v>208</v>
      </c>
      <c r="E214" s="59">
        <f>F214+G214</f>
        <v>145799.08000000002</v>
      </c>
      <c r="F214" s="59">
        <f>I213</f>
        <v>36780.75</v>
      </c>
      <c r="G214" s="59">
        <f>M213</f>
        <v>109018.33</v>
      </c>
      <c r="H214" s="59">
        <v>0</v>
      </c>
      <c r="I214" s="59">
        <v>0</v>
      </c>
      <c r="J214" s="59">
        <v>0</v>
      </c>
      <c r="K214" s="59">
        <v>0</v>
      </c>
      <c r="L214" s="59">
        <v>0</v>
      </c>
      <c r="M214" s="59">
        <v>0</v>
      </c>
      <c r="N214" s="59">
        <v>0</v>
      </c>
      <c r="O214" s="59">
        <v>0</v>
      </c>
      <c r="P214" s="59">
        <v>0</v>
      </c>
    </row>
    <row r="215" spans="1:16" ht="11.25">
      <c r="A215" s="349"/>
      <c r="B215" s="58" t="s">
        <v>114</v>
      </c>
      <c r="C215" s="59"/>
      <c r="D215" s="69">
        <v>0</v>
      </c>
      <c r="E215" s="69">
        <v>0</v>
      </c>
      <c r="F215" s="69">
        <v>0</v>
      </c>
      <c r="G215" s="69">
        <v>0</v>
      </c>
      <c r="H215" s="69">
        <v>0</v>
      </c>
      <c r="I215" s="69">
        <v>0</v>
      </c>
      <c r="J215" s="69">
        <v>0</v>
      </c>
      <c r="K215" s="69">
        <v>0</v>
      </c>
      <c r="L215" s="69">
        <v>0</v>
      </c>
      <c r="M215" s="69">
        <v>0</v>
      </c>
      <c r="N215" s="69">
        <v>0</v>
      </c>
      <c r="O215" s="69">
        <v>0</v>
      </c>
      <c r="P215" s="69">
        <v>0</v>
      </c>
    </row>
    <row r="216" spans="1:16" ht="11.25">
      <c r="A216" s="350"/>
      <c r="B216" s="58" t="s">
        <v>119</v>
      </c>
      <c r="C216" s="59"/>
      <c r="D216" s="69">
        <v>0</v>
      </c>
      <c r="E216" s="69">
        <v>0</v>
      </c>
      <c r="F216" s="69">
        <v>0</v>
      </c>
      <c r="G216" s="69">
        <v>0</v>
      </c>
      <c r="H216" s="69">
        <v>0</v>
      </c>
      <c r="I216" s="69">
        <v>0</v>
      </c>
      <c r="J216" s="69">
        <v>0</v>
      </c>
      <c r="K216" s="69">
        <v>0</v>
      </c>
      <c r="L216" s="69">
        <v>0</v>
      </c>
      <c r="M216" s="69">
        <v>0</v>
      </c>
      <c r="N216" s="69">
        <v>0</v>
      </c>
      <c r="O216" s="69">
        <v>0</v>
      </c>
      <c r="P216" s="69">
        <v>0</v>
      </c>
    </row>
    <row r="217" spans="1:16" ht="11.25">
      <c r="A217" s="348" t="s">
        <v>135</v>
      </c>
      <c r="B217" s="58" t="s">
        <v>61</v>
      </c>
      <c r="C217" s="299" t="s">
        <v>215</v>
      </c>
      <c r="D217" s="300"/>
      <c r="E217" s="300"/>
      <c r="F217" s="300"/>
      <c r="G217" s="300"/>
      <c r="H217" s="300"/>
      <c r="I217" s="300"/>
      <c r="J217" s="300"/>
      <c r="K217" s="300"/>
      <c r="L217" s="300"/>
      <c r="M217" s="300"/>
      <c r="N217" s="300"/>
      <c r="O217" s="300"/>
      <c r="P217" s="301"/>
    </row>
    <row r="218" spans="1:16" ht="11.25">
      <c r="A218" s="349"/>
      <c r="B218" s="58" t="s">
        <v>62</v>
      </c>
      <c r="C218" s="302"/>
      <c r="D218" s="303"/>
      <c r="E218" s="303"/>
      <c r="F218" s="303"/>
      <c r="G218" s="303"/>
      <c r="H218" s="303"/>
      <c r="I218" s="303"/>
      <c r="J218" s="303"/>
      <c r="K218" s="303"/>
      <c r="L218" s="303"/>
      <c r="M218" s="303"/>
      <c r="N218" s="303"/>
      <c r="O218" s="303"/>
      <c r="P218" s="304"/>
    </row>
    <row r="219" spans="1:16" ht="11.25">
      <c r="A219" s="349"/>
      <c r="B219" s="58" t="s">
        <v>63</v>
      </c>
      <c r="C219" s="302"/>
      <c r="D219" s="303"/>
      <c r="E219" s="303"/>
      <c r="F219" s="303"/>
      <c r="G219" s="303"/>
      <c r="H219" s="303"/>
      <c r="I219" s="303"/>
      <c r="J219" s="303"/>
      <c r="K219" s="303"/>
      <c r="L219" s="303"/>
      <c r="M219" s="303"/>
      <c r="N219" s="303"/>
      <c r="O219" s="303"/>
      <c r="P219" s="304"/>
    </row>
    <row r="220" spans="1:16" ht="11.25">
      <c r="A220" s="349"/>
      <c r="B220" s="58" t="s">
        <v>64</v>
      </c>
      <c r="C220" s="305"/>
      <c r="D220" s="306"/>
      <c r="E220" s="306"/>
      <c r="F220" s="306"/>
      <c r="G220" s="306"/>
      <c r="H220" s="306"/>
      <c r="I220" s="306"/>
      <c r="J220" s="306"/>
      <c r="K220" s="306"/>
      <c r="L220" s="306"/>
      <c r="M220" s="306"/>
      <c r="N220" s="306"/>
      <c r="O220" s="306"/>
      <c r="P220" s="307"/>
    </row>
    <row r="221" spans="1:16" ht="11.25">
      <c r="A221" s="349"/>
      <c r="B221" s="58" t="s">
        <v>65</v>
      </c>
      <c r="C221" s="59"/>
      <c r="D221" s="201" t="s">
        <v>131</v>
      </c>
      <c r="E221" s="59">
        <f>E222</f>
        <v>157259.44</v>
      </c>
      <c r="F221" s="59">
        <f>F222</f>
        <v>39788.64</v>
      </c>
      <c r="G221" s="59">
        <f>G222</f>
        <v>117470.8</v>
      </c>
      <c r="H221" s="59">
        <f>I221+M221</f>
        <v>157259.44</v>
      </c>
      <c r="I221" s="59">
        <f>J221+K221+L221</f>
        <v>39788.64</v>
      </c>
      <c r="J221" s="59">
        <v>39788.64</v>
      </c>
      <c r="K221" s="59">
        <v>0</v>
      </c>
      <c r="L221" s="59"/>
      <c r="M221" s="59">
        <f>N221+O221+P221</f>
        <v>117470.8</v>
      </c>
      <c r="N221" s="59">
        <v>117470.8</v>
      </c>
      <c r="O221" s="59">
        <v>0</v>
      </c>
      <c r="P221" s="59"/>
    </row>
    <row r="222" spans="1:16" ht="11.25">
      <c r="A222" s="349"/>
      <c r="B222" s="58" t="s">
        <v>113</v>
      </c>
      <c r="C222" s="59"/>
      <c r="D222" s="70" t="s">
        <v>208</v>
      </c>
      <c r="E222" s="59">
        <f>F222+G222</f>
        <v>157259.44</v>
      </c>
      <c r="F222" s="59">
        <f>I221</f>
        <v>39788.64</v>
      </c>
      <c r="G222" s="59">
        <f>M221</f>
        <v>117470.8</v>
      </c>
      <c r="H222" s="59">
        <v>0</v>
      </c>
      <c r="I222" s="59">
        <v>0</v>
      </c>
      <c r="J222" s="59">
        <v>0</v>
      </c>
      <c r="K222" s="59">
        <v>0</v>
      </c>
      <c r="L222" s="59">
        <v>0</v>
      </c>
      <c r="M222" s="59">
        <v>0</v>
      </c>
      <c r="N222" s="59">
        <v>0</v>
      </c>
      <c r="O222" s="59">
        <v>0</v>
      </c>
      <c r="P222" s="59">
        <v>0</v>
      </c>
    </row>
    <row r="223" spans="1:16" ht="11.25">
      <c r="A223" s="349"/>
      <c r="B223" s="58" t="s">
        <v>114</v>
      </c>
      <c r="C223" s="59"/>
      <c r="D223" s="69">
        <v>0</v>
      </c>
      <c r="E223" s="69">
        <v>0</v>
      </c>
      <c r="F223" s="69">
        <v>0</v>
      </c>
      <c r="G223" s="69">
        <v>0</v>
      </c>
      <c r="H223" s="69">
        <v>0</v>
      </c>
      <c r="I223" s="69">
        <v>0</v>
      </c>
      <c r="J223" s="69">
        <v>0</v>
      </c>
      <c r="K223" s="69">
        <v>0</v>
      </c>
      <c r="L223" s="69">
        <v>0</v>
      </c>
      <c r="M223" s="69">
        <v>0</v>
      </c>
      <c r="N223" s="69">
        <v>0</v>
      </c>
      <c r="O223" s="69">
        <v>0</v>
      </c>
      <c r="P223" s="69">
        <v>0</v>
      </c>
    </row>
    <row r="224" spans="1:16" ht="11.25">
      <c r="A224" s="350"/>
      <c r="B224" s="58" t="s">
        <v>119</v>
      </c>
      <c r="C224" s="59"/>
      <c r="D224" s="69">
        <v>0</v>
      </c>
      <c r="E224" s="69">
        <v>0</v>
      </c>
      <c r="F224" s="69">
        <v>0</v>
      </c>
      <c r="G224" s="69">
        <v>0</v>
      </c>
      <c r="H224" s="69">
        <v>0</v>
      </c>
      <c r="I224" s="69">
        <v>0</v>
      </c>
      <c r="J224" s="69">
        <v>0</v>
      </c>
      <c r="K224" s="69">
        <v>0</v>
      </c>
      <c r="L224" s="69">
        <v>0</v>
      </c>
      <c r="M224" s="69">
        <v>0</v>
      </c>
      <c r="N224" s="69">
        <v>0</v>
      </c>
      <c r="O224" s="69">
        <v>0</v>
      </c>
      <c r="P224" s="69">
        <v>0</v>
      </c>
    </row>
    <row r="225" spans="1:16" ht="11.25">
      <c r="A225" s="348" t="s">
        <v>137</v>
      </c>
      <c r="B225" s="58" t="s">
        <v>61</v>
      </c>
      <c r="C225" s="299" t="s">
        <v>212</v>
      </c>
      <c r="D225" s="300"/>
      <c r="E225" s="300"/>
      <c r="F225" s="300"/>
      <c r="G225" s="300"/>
      <c r="H225" s="300"/>
      <c r="I225" s="300"/>
      <c r="J225" s="300"/>
      <c r="K225" s="300"/>
      <c r="L225" s="300"/>
      <c r="M225" s="300"/>
      <c r="N225" s="300"/>
      <c r="O225" s="300"/>
      <c r="P225" s="301"/>
    </row>
    <row r="226" spans="1:16" ht="11.25">
      <c r="A226" s="349"/>
      <c r="B226" s="58" t="s">
        <v>62</v>
      </c>
      <c r="C226" s="302"/>
      <c r="D226" s="303"/>
      <c r="E226" s="303"/>
      <c r="F226" s="303"/>
      <c r="G226" s="303"/>
      <c r="H226" s="303"/>
      <c r="I226" s="303"/>
      <c r="J226" s="303"/>
      <c r="K226" s="303"/>
      <c r="L226" s="303"/>
      <c r="M226" s="303"/>
      <c r="N226" s="303"/>
      <c r="O226" s="303"/>
      <c r="P226" s="304"/>
    </row>
    <row r="227" spans="1:16" ht="11.25">
      <c r="A227" s="349"/>
      <c r="B227" s="58" t="s">
        <v>63</v>
      </c>
      <c r="C227" s="302"/>
      <c r="D227" s="303"/>
      <c r="E227" s="303"/>
      <c r="F227" s="303"/>
      <c r="G227" s="303"/>
      <c r="H227" s="303"/>
      <c r="I227" s="303"/>
      <c r="J227" s="303"/>
      <c r="K227" s="303"/>
      <c r="L227" s="303"/>
      <c r="M227" s="303"/>
      <c r="N227" s="303"/>
      <c r="O227" s="303"/>
      <c r="P227" s="304"/>
    </row>
    <row r="228" spans="1:16" ht="11.25">
      <c r="A228" s="349"/>
      <c r="B228" s="58" t="s">
        <v>64</v>
      </c>
      <c r="C228" s="305"/>
      <c r="D228" s="306"/>
      <c r="E228" s="306"/>
      <c r="F228" s="306"/>
      <c r="G228" s="306"/>
      <c r="H228" s="306"/>
      <c r="I228" s="306"/>
      <c r="J228" s="306"/>
      <c r="K228" s="306"/>
      <c r="L228" s="306"/>
      <c r="M228" s="306"/>
      <c r="N228" s="306"/>
      <c r="O228" s="306"/>
      <c r="P228" s="307"/>
    </row>
    <row r="229" spans="1:16" ht="11.25">
      <c r="A229" s="349"/>
      <c r="B229" s="58" t="s">
        <v>65</v>
      </c>
      <c r="C229" s="59"/>
      <c r="D229" s="69" t="s">
        <v>132</v>
      </c>
      <c r="E229" s="59">
        <f>E230</f>
        <v>37355.69</v>
      </c>
      <c r="F229" s="59">
        <f>F230</f>
        <v>8300.24</v>
      </c>
      <c r="G229" s="59">
        <f>G230</f>
        <v>29055.45</v>
      </c>
      <c r="H229" s="59">
        <f>I229+M229</f>
        <v>37355.69</v>
      </c>
      <c r="I229" s="59">
        <f>J229+K229+L229</f>
        <v>8300.24</v>
      </c>
      <c r="J229" s="59">
        <v>8300.24</v>
      </c>
      <c r="K229" s="59">
        <v>0</v>
      </c>
      <c r="L229" s="59"/>
      <c r="M229" s="59">
        <f>N229+O229+P229</f>
        <v>29055.45</v>
      </c>
      <c r="N229" s="59">
        <v>29055.45</v>
      </c>
      <c r="O229" s="59">
        <v>0</v>
      </c>
      <c r="P229" s="59"/>
    </row>
    <row r="230" spans="1:16" ht="11.25">
      <c r="A230" s="349"/>
      <c r="B230" s="58" t="s">
        <v>113</v>
      </c>
      <c r="C230" s="59"/>
      <c r="D230" s="202">
        <v>-4309</v>
      </c>
      <c r="E230" s="59">
        <f>F230+G230</f>
        <v>37355.69</v>
      </c>
      <c r="F230" s="59">
        <f>I229</f>
        <v>8300.24</v>
      </c>
      <c r="G230" s="59">
        <f>M229</f>
        <v>29055.45</v>
      </c>
      <c r="H230" s="59">
        <v>0</v>
      </c>
      <c r="I230" s="59">
        <v>0</v>
      </c>
      <c r="J230" s="59">
        <v>0</v>
      </c>
      <c r="K230" s="59">
        <v>0</v>
      </c>
      <c r="L230" s="59">
        <v>0</v>
      </c>
      <c r="M230" s="59">
        <v>0</v>
      </c>
      <c r="N230" s="59">
        <v>0</v>
      </c>
      <c r="O230" s="59">
        <v>0</v>
      </c>
      <c r="P230" s="59">
        <v>0</v>
      </c>
    </row>
    <row r="231" spans="1:16" ht="11.25">
      <c r="A231" s="349"/>
      <c r="B231" s="58" t="s">
        <v>114</v>
      </c>
      <c r="C231" s="59"/>
      <c r="D231" s="69"/>
      <c r="E231" s="69">
        <v>0</v>
      </c>
      <c r="F231" s="69">
        <v>0</v>
      </c>
      <c r="G231" s="69">
        <v>0</v>
      </c>
      <c r="H231" s="69">
        <v>0</v>
      </c>
      <c r="I231" s="69">
        <v>0</v>
      </c>
      <c r="J231" s="69">
        <v>0</v>
      </c>
      <c r="K231" s="69">
        <v>0</v>
      </c>
      <c r="L231" s="69">
        <v>0</v>
      </c>
      <c r="M231" s="69">
        <v>0</v>
      </c>
      <c r="N231" s="69">
        <v>0</v>
      </c>
      <c r="O231" s="69">
        <v>0</v>
      </c>
      <c r="P231" s="69">
        <v>0</v>
      </c>
    </row>
    <row r="232" spans="1:16" ht="11.25">
      <c r="A232" s="350"/>
      <c r="B232" s="58" t="s">
        <v>119</v>
      </c>
      <c r="C232" s="59"/>
      <c r="D232" s="69">
        <v>0</v>
      </c>
      <c r="E232" s="69">
        <v>0</v>
      </c>
      <c r="F232" s="69">
        <v>0</v>
      </c>
      <c r="G232" s="69">
        <v>0</v>
      </c>
      <c r="H232" s="69">
        <v>0</v>
      </c>
      <c r="I232" s="69">
        <v>0</v>
      </c>
      <c r="J232" s="69">
        <v>0</v>
      </c>
      <c r="K232" s="69">
        <v>0</v>
      </c>
      <c r="L232" s="69">
        <v>0</v>
      </c>
      <c r="M232" s="69">
        <v>0</v>
      </c>
      <c r="N232" s="69">
        <v>0</v>
      </c>
      <c r="O232" s="69">
        <v>0</v>
      </c>
      <c r="P232" s="69">
        <v>0</v>
      </c>
    </row>
    <row r="233" spans="1:16" ht="11.25">
      <c r="A233" s="348" t="s">
        <v>138</v>
      </c>
      <c r="B233" s="62"/>
      <c r="C233" s="45"/>
      <c r="D233" s="71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46"/>
    </row>
    <row r="234" spans="1:16" ht="11.25">
      <c r="A234" s="351"/>
      <c r="B234" s="58" t="s">
        <v>61</v>
      </c>
      <c r="C234" s="299" t="s">
        <v>214</v>
      </c>
      <c r="D234" s="300"/>
      <c r="E234" s="300"/>
      <c r="F234" s="300"/>
      <c r="G234" s="300"/>
      <c r="H234" s="300"/>
      <c r="I234" s="300"/>
      <c r="J234" s="300"/>
      <c r="K234" s="300"/>
      <c r="L234" s="300"/>
      <c r="M234" s="300"/>
      <c r="N234" s="300"/>
      <c r="O234" s="300"/>
      <c r="P234" s="301"/>
    </row>
    <row r="235" spans="1:16" ht="11.25">
      <c r="A235" s="351"/>
      <c r="B235" s="58" t="s">
        <v>62</v>
      </c>
      <c r="C235" s="302"/>
      <c r="D235" s="303"/>
      <c r="E235" s="303"/>
      <c r="F235" s="303"/>
      <c r="G235" s="303"/>
      <c r="H235" s="303"/>
      <c r="I235" s="303"/>
      <c r="J235" s="303"/>
      <c r="K235" s="303"/>
      <c r="L235" s="303"/>
      <c r="M235" s="303"/>
      <c r="N235" s="303"/>
      <c r="O235" s="303"/>
      <c r="P235" s="304"/>
    </row>
    <row r="236" spans="1:16" ht="11.25">
      <c r="A236" s="351"/>
      <c r="B236" s="58" t="s">
        <v>63</v>
      </c>
      <c r="C236" s="302"/>
      <c r="D236" s="303"/>
      <c r="E236" s="303"/>
      <c r="F236" s="303"/>
      <c r="G236" s="303"/>
      <c r="H236" s="303"/>
      <c r="I236" s="303"/>
      <c r="J236" s="303"/>
      <c r="K236" s="303"/>
      <c r="L236" s="303"/>
      <c r="M236" s="303"/>
      <c r="N236" s="303"/>
      <c r="O236" s="303"/>
      <c r="P236" s="304"/>
    </row>
    <row r="237" spans="1:16" ht="11.25">
      <c r="A237" s="351"/>
      <c r="B237" s="58" t="s">
        <v>64</v>
      </c>
      <c r="C237" s="305"/>
      <c r="D237" s="306"/>
      <c r="E237" s="306"/>
      <c r="F237" s="306"/>
      <c r="G237" s="306"/>
      <c r="H237" s="306"/>
      <c r="I237" s="306"/>
      <c r="J237" s="306"/>
      <c r="K237" s="306"/>
      <c r="L237" s="306"/>
      <c r="M237" s="306"/>
      <c r="N237" s="306"/>
      <c r="O237" s="306"/>
      <c r="P237" s="307"/>
    </row>
    <row r="238" spans="1:16" ht="11.25">
      <c r="A238" s="351"/>
      <c r="B238" s="58" t="s">
        <v>65</v>
      </c>
      <c r="C238" s="59"/>
      <c r="D238" s="69" t="s">
        <v>134</v>
      </c>
      <c r="E238" s="59">
        <f>E239</f>
        <v>163670.72999999998</v>
      </c>
      <c r="F238" s="59">
        <f>F239</f>
        <v>41469.3</v>
      </c>
      <c r="G238" s="59">
        <f>G239</f>
        <v>122201.43</v>
      </c>
      <c r="H238" s="59">
        <f>I238+M238</f>
        <v>163670.72999999998</v>
      </c>
      <c r="I238" s="59">
        <f>J238+K238+L238</f>
        <v>41469.3</v>
      </c>
      <c r="J238" s="59">
        <v>41469.3</v>
      </c>
      <c r="K238" s="59">
        <v>0</v>
      </c>
      <c r="L238" s="59"/>
      <c r="M238" s="59">
        <f>N238+O238+P238</f>
        <v>122201.43</v>
      </c>
      <c r="N238" s="59">
        <v>122201.43</v>
      </c>
      <c r="O238" s="59">
        <v>0</v>
      </c>
      <c r="P238" s="59"/>
    </row>
    <row r="239" spans="1:16" ht="11.25">
      <c r="A239" s="351"/>
      <c r="B239" s="58" t="s">
        <v>113</v>
      </c>
      <c r="C239" s="59"/>
      <c r="D239" s="202" t="s">
        <v>208</v>
      </c>
      <c r="E239" s="59">
        <f>F239+G239</f>
        <v>163670.72999999998</v>
      </c>
      <c r="F239" s="59">
        <f>I238</f>
        <v>41469.3</v>
      </c>
      <c r="G239" s="59">
        <f>M238</f>
        <v>122201.43</v>
      </c>
      <c r="H239" s="59">
        <v>0</v>
      </c>
      <c r="I239" s="59">
        <v>0</v>
      </c>
      <c r="J239" s="59">
        <v>0</v>
      </c>
      <c r="K239" s="59">
        <v>0</v>
      </c>
      <c r="L239" s="59">
        <v>0</v>
      </c>
      <c r="M239" s="59">
        <v>0</v>
      </c>
      <c r="N239" s="59">
        <v>0</v>
      </c>
      <c r="O239" s="59">
        <v>0</v>
      </c>
      <c r="P239" s="59">
        <v>0</v>
      </c>
    </row>
    <row r="240" spans="1:16" ht="11.25">
      <c r="A240" s="351"/>
      <c r="B240" s="58" t="s">
        <v>114</v>
      </c>
      <c r="C240" s="59"/>
      <c r="D240" s="69">
        <v>0</v>
      </c>
      <c r="E240" s="69">
        <v>0</v>
      </c>
      <c r="F240" s="69">
        <v>0</v>
      </c>
      <c r="G240" s="69">
        <v>0</v>
      </c>
      <c r="H240" s="69">
        <v>0</v>
      </c>
      <c r="I240" s="69">
        <v>0</v>
      </c>
      <c r="J240" s="69">
        <v>0</v>
      </c>
      <c r="K240" s="69">
        <v>0</v>
      </c>
      <c r="L240" s="69">
        <v>0</v>
      </c>
      <c r="M240" s="69">
        <v>0</v>
      </c>
      <c r="N240" s="69">
        <v>0</v>
      </c>
      <c r="O240" s="69">
        <v>0</v>
      </c>
      <c r="P240" s="69">
        <v>0</v>
      </c>
    </row>
    <row r="241" spans="1:16" ht="11.25">
      <c r="A241" s="352"/>
      <c r="B241" s="58" t="s">
        <v>119</v>
      </c>
      <c r="C241" s="59"/>
      <c r="D241" s="69">
        <v>0</v>
      </c>
      <c r="E241" s="69">
        <v>0</v>
      </c>
      <c r="F241" s="69">
        <v>0</v>
      </c>
      <c r="G241" s="69">
        <v>0</v>
      </c>
      <c r="H241" s="69">
        <v>0</v>
      </c>
      <c r="I241" s="69">
        <v>0</v>
      </c>
      <c r="J241" s="69">
        <v>0</v>
      </c>
      <c r="K241" s="69">
        <v>0</v>
      </c>
      <c r="L241" s="69">
        <v>0</v>
      </c>
      <c r="M241" s="69">
        <v>0</v>
      </c>
      <c r="N241" s="69">
        <v>0</v>
      </c>
      <c r="O241" s="69">
        <v>0</v>
      </c>
      <c r="P241" s="69">
        <v>0</v>
      </c>
    </row>
    <row r="242" spans="1:16" ht="11.25">
      <c r="A242" s="348" t="s">
        <v>146</v>
      </c>
      <c r="B242" s="58" t="s">
        <v>61</v>
      </c>
      <c r="C242" s="299" t="s">
        <v>213</v>
      </c>
      <c r="D242" s="300"/>
      <c r="E242" s="300"/>
      <c r="F242" s="300"/>
      <c r="G242" s="300"/>
      <c r="H242" s="300"/>
      <c r="I242" s="300"/>
      <c r="J242" s="300"/>
      <c r="K242" s="300"/>
      <c r="L242" s="300"/>
      <c r="M242" s="300"/>
      <c r="N242" s="300"/>
      <c r="O242" s="300"/>
      <c r="P242" s="301"/>
    </row>
    <row r="243" spans="1:16" ht="11.25">
      <c r="A243" s="349"/>
      <c r="B243" s="58" t="s">
        <v>62</v>
      </c>
      <c r="C243" s="302"/>
      <c r="D243" s="303"/>
      <c r="E243" s="303"/>
      <c r="F243" s="303"/>
      <c r="G243" s="303"/>
      <c r="H243" s="303"/>
      <c r="I243" s="303"/>
      <c r="J243" s="303"/>
      <c r="K243" s="303"/>
      <c r="L243" s="303"/>
      <c r="M243" s="303"/>
      <c r="N243" s="303"/>
      <c r="O243" s="303"/>
      <c r="P243" s="304"/>
    </row>
    <row r="244" spans="1:16" ht="11.25">
      <c r="A244" s="349"/>
      <c r="B244" s="58" t="s">
        <v>63</v>
      </c>
      <c r="C244" s="302"/>
      <c r="D244" s="303"/>
      <c r="E244" s="303"/>
      <c r="F244" s="303"/>
      <c r="G244" s="303"/>
      <c r="H244" s="303"/>
      <c r="I244" s="303"/>
      <c r="J244" s="303"/>
      <c r="K244" s="303"/>
      <c r="L244" s="303"/>
      <c r="M244" s="303"/>
      <c r="N244" s="303"/>
      <c r="O244" s="303"/>
      <c r="P244" s="304"/>
    </row>
    <row r="245" spans="1:16" ht="11.25">
      <c r="A245" s="349"/>
      <c r="B245" s="58" t="s">
        <v>64</v>
      </c>
      <c r="C245" s="305"/>
      <c r="D245" s="306"/>
      <c r="E245" s="306"/>
      <c r="F245" s="306"/>
      <c r="G245" s="306"/>
      <c r="H245" s="306"/>
      <c r="I245" s="306"/>
      <c r="J245" s="306"/>
      <c r="K245" s="306"/>
      <c r="L245" s="306"/>
      <c r="M245" s="306"/>
      <c r="N245" s="306"/>
      <c r="O245" s="306"/>
      <c r="P245" s="307"/>
    </row>
    <row r="246" spans="1:16" ht="11.25">
      <c r="A246" s="349"/>
      <c r="B246" s="58" t="s">
        <v>65</v>
      </c>
      <c r="C246" s="59"/>
      <c r="D246" s="69" t="s">
        <v>136</v>
      </c>
      <c r="E246" s="59">
        <v>8000</v>
      </c>
      <c r="F246" s="59">
        <v>1200</v>
      </c>
      <c r="G246" s="59">
        <v>6800</v>
      </c>
      <c r="H246" s="59">
        <v>8000</v>
      </c>
      <c r="I246" s="59">
        <v>1200</v>
      </c>
      <c r="J246" s="59">
        <v>1200</v>
      </c>
      <c r="K246" s="59">
        <v>0</v>
      </c>
      <c r="L246" s="59"/>
      <c r="M246" s="59">
        <v>6800</v>
      </c>
      <c r="N246" s="59">
        <v>6800</v>
      </c>
      <c r="O246" s="59">
        <v>0</v>
      </c>
      <c r="P246" s="59"/>
    </row>
    <row r="247" spans="1:16" ht="11.25">
      <c r="A247" s="349"/>
      <c r="B247" s="58" t="s">
        <v>113</v>
      </c>
      <c r="C247" s="59"/>
      <c r="D247" s="70" t="s">
        <v>208</v>
      </c>
      <c r="E247" s="59">
        <v>8000</v>
      </c>
      <c r="F247" s="59">
        <v>1200</v>
      </c>
      <c r="G247" s="59">
        <v>6800</v>
      </c>
      <c r="H247" s="59">
        <v>0</v>
      </c>
      <c r="I247" s="59">
        <v>0</v>
      </c>
      <c r="J247" s="59">
        <v>0</v>
      </c>
      <c r="K247" s="59">
        <v>0</v>
      </c>
      <c r="L247" s="59">
        <v>0</v>
      </c>
      <c r="M247" s="59">
        <v>0</v>
      </c>
      <c r="N247" s="59">
        <v>0</v>
      </c>
      <c r="O247" s="59">
        <v>0</v>
      </c>
      <c r="P247" s="59">
        <v>0</v>
      </c>
    </row>
    <row r="248" spans="1:16" ht="11.25">
      <c r="A248" s="349"/>
      <c r="B248" s="58" t="s">
        <v>114</v>
      </c>
      <c r="C248" s="59"/>
      <c r="D248" s="69">
        <v>0</v>
      </c>
      <c r="E248" s="69">
        <v>0</v>
      </c>
      <c r="F248" s="69">
        <v>0</v>
      </c>
      <c r="G248" s="69">
        <v>0</v>
      </c>
      <c r="H248" s="69">
        <v>0</v>
      </c>
      <c r="I248" s="69">
        <v>0</v>
      </c>
      <c r="J248" s="69">
        <v>0</v>
      </c>
      <c r="K248" s="69">
        <v>0</v>
      </c>
      <c r="L248" s="69">
        <v>0</v>
      </c>
      <c r="M248" s="69">
        <v>0</v>
      </c>
      <c r="N248" s="69">
        <v>0</v>
      </c>
      <c r="O248" s="69">
        <v>0</v>
      </c>
      <c r="P248" s="69">
        <v>0</v>
      </c>
    </row>
    <row r="249" spans="1:16" ht="11.25">
      <c r="A249" s="350"/>
      <c r="B249" s="58" t="s">
        <v>119</v>
      </c>
      <c r="C249" s="59"/>
      <c r="D249" s="69">
        <v>0</v>
      </c>
      <c r="E249" s="69">
        <v>0</v>
      </c>
      <c r="F249" s="69">
        <v>0</v>
      </c>
      <c r="G249" s="69">
        <v>0</v>
      </c>
      <c r="H249" s="69">
        <v>0</v>
      </c>
      <c r="I249" s="69">
        <v>0</v>
      </c>
      <c r="J249" s="69">
        <v>0</v>
      </c>
      <c r="K249" s="69">
        <v>0</v>
      </c>
      <c r="L249" s="69">
        <v>0</v>
      </c>
      <c r="M249" s="69">
        <v>0</v>
      </c>
      <c r="N249" s="69">
        <v>0</v>
      </c>
      <c r="O249" s="69">
        <v>0</v>
      </c>
      <c r="P249" s="69">
        <v>0</v>
      </c>
    </row>
    <row r="250" spans="1:16" ht="11.25">
      <c r="A250" s="227" t="s">
        <v>148</v>
      </c>
      <c r="B250" s="60" t="s">
        <v>139</v>
      </c>
      <c r="C250" s="273" t="s">
        <v>160</v>
      </c>
      <c r="D250" s="274"/>
      <c r="E250" s="274"/>
      <c r="F250" s="274"/>
      <c r="G250" s="274"/>
      <c r="H250" s="274"/>
      <c r="I250" s="274"/>
      <c r="J250" s="274"/>
      <c r="K250" s="274"/>
      <c r="L250" s="274"/>
      <c r="M250" s="274"/>
      <c r="N250" s="274"/>
      <c r="O250" s="274"/>
      <c r="P250" s="275"/>
    </row>
    <row r="251" spans="1:16" ht="11.25">
      <c r="A251" s="227"/>
      <c r="B251" s="60" t="s">
        <v>140</v>
      </c>
      <c r="C251" s="276"/>
      <c r="D251" s="277"/>
      <c r="E251" s="277"/>
      <c r="F251" s="277"/>
      <c r="G251" s="277"/>
      <c r="H251" s="277"/>
      <c r="I251" s="277"/>
      <c r="J251" s="277"/>
      <c r="K251" s="277"/>
      <c r="L251" s="277"/>
      <c r="M251" s="277"/>
      <c r="N251" s="277"/>
      <c r="O251" s="277"/>
      <c r="P251" s="278"/>
    </row>
    <row r="252" spans="1:16" ht="11.25">
      <c r="A252" s="227"/>
      <c r="B252" s="60" t="s">
        <v>141</v>
      </c>
      <c r="C252" s="276"/>
      <c r="D252" s="277"/>
      <c r="E252" s="277"/>
      <c r="F252" s="277"/>
      <c r="G252" s="277"/>
      <c r="H252" s="277"/>
      <c r="I252" s="277"/>
      <c r="J252" s="277"/>
      <c r="K252" s="277"/>
      <c r="L252" s="277"/>
      <c r="M252" s="277"/>
      <c r="N252" s="277"/>
      <c r="O252" s="277"/>
      <c r="P252" s="278"/>
    </row>
    <row r="253" spans="1:16" ht="11.25">
      <c r="A253" s="227"/>
      <c r="B253" s="60" t="s">
        <v>142</v>
      </c>
      <c r="C253" s="279"/>
      <c r="D253" s="280"/>
      <c r="E253" s="280"/>
      <c r="F253" s="280"/>
      <c r="G253" s="280"/>
      <c r="H253" s="280"/>
      <c r="I253" s="280"/>
      <c r="J253" s="280"/>
      <c r="K253" s="280"/>
      <c r="L253" s="280"/>
      <c r="M253" s="280"/>
      <c r="N253" s="280"/>
      <c r="O253" s="280"/>
      <c r="P253" s="281"/>
    </row>
    <row r="254" spans="1:16" ht="11.25">
      <c r="A254" s="227"/>
      <c r="B254" s="60" t="s">
        <v>143</v>
      </c>
      <c r="C254" s="61"/>
      <c r="D254" s="65" t="s">
        <v>134</v>
      </c>
      <c r="E254" s="59">
        <f>E255+E256</f>
        <v>61043</v>
      </c>
      <c r="F254" s="59">
        <f>I254</f>
        <v>0</v>
      </c>
      <c r="G254" s="59">
        <v>61043</v>
      </c>
      <c r="H254" s="59">
        <f>I254+M254</f>
        <v>40000</v>
      </c>
      <c r="I254" s="59">
        <f>J254+K254+L254</f>
        <v>0</v>
      </c>
      <c r="J254" s="59">
        <v>0</v>
      </c>
      <c r="K254" s="59">
        <v>0</v>
      </c>
      <c r="L254" s="59">
        <v>0</v>
      </c>
      <c r="M254" s="59">
        <f>N254+O254+P254</f>
        <v>40000</v>
      </c>
      <c r="N254" s="59">
        <v>40000</v>
      </c>
      <c r="O254" s="59">
        <v>0</v>
      </c>
      <c r="P254" s="59">
        <v>0</v>
      </c>
    </row>
    <row r="255" spans="1:16" ht="11.25">
      <c r="A255" s="227"/>
      <c r="B255" s="60" t="s">
        <v>144</v>
      </c>
      <c r="C255" s="61"/>
      <c r="D255" s="65" t="s">
        <v>208</v>
      </c>
      <c r="E255" s="59">
        <f>F255+G255</f>
        <v>40000</v>
      </c>
      <c r="F255" s="59">
        <f>I254</f>
        <v>0</v>
      </c>
      <c r="G255" s="59">
        <f>M254</f>
        <v>40000</v>
      </c>
      <c r="H255" s="61">
        <v>0</v>
      </c>
      <c r="I255" s="61">
        <v>0</v>
      </c>
      <c r="J255" s="61">
        <v>0</v>
      </c>
      <c r="K255" s="61">
        <v>0</v>
      </c>
      <c r="L255" s="61">
        <v>0</v>
      </c>
      <c r="M255" s="61">
        <v>0</v>
      </c>
      <c r="N255" s="61">
        <v>0</v>
      </c>
      <c r="O255" s="61">
        <v>0</v>
      </c>
      <c r="P255" s="61">
        <v>0</v>
      </c>
    </row>
    <row r="256" spans="1:16" ht="11.25">
      <c r="A256" s="227"/>
      <c r="B256" s="60" t="s">
        <v>145</v>
      </c>
      <c r="C256" s="61"/>
      <c r="D256" s="65"/>
      <c r="E256" s="59">
        <f>F256+G256</f>
        <v>21043</v>
      </c>
      <c r="F256" s="61">
        <v>0</v>
      </c>
      <c r="G256" s="59">
        <v>21043</v>
      </c>
      <c r="H256" s="61">
        <v>0</v>
      </c>
      <c r="I256" s="61">
        <v>0</v>
      </c>
      <c r="J256" s="61">
        <v>0</v>
      </c>
      <c r="K256" s="61">
        <v>0</v>
      </c>
      <c r="L256" s="61">
        <v>0</v>
      </c>
      <c r="M256" s="61">
        <v>0</v>
      </c>
      <c r="N256" s="61">
        <v>0</v>
      </c>
      <c r="O256" s="61">
        <v>0</v>
      </c>
      <c r="P256" s="61">
        <v>0</v>
      </c>
    </row>
    <row r="257" spans="1:16" ht="11.25">
      <c r="A257" s="228"/>
      <c r="B257" s="68" t="s">
        <v>147</v>
      </c>
      <c r="C257" s="63"/>
      <c r="D257" s="67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</row>
    <row r="258" spans="1:16" ht="11.25" customHeight="1">
      <c r="A258" s="227" t="s">
        <v>148</v>
      </c>
      <c r="B258" s="60" t="s">
        <v>139</v>
      </c>
      <c r="C258" s="229" t="s">
        <v>198</v>
      </c>
      <c r="D258" s="230"/>
      <c r="E258" s="230"/>
      <c r="F258" s="230"/>
      <c r="G258" s="230"/>
      <c r="H258" s="230"/>
      <c r="I258" s="230"/>
      <c r="J258" s="230"/>
      <c r="K258" s="230"/>
      <c r="L258" s="230"/>
      <c r="M258" s="230"/>
      <c r="N258" s="230"/>
      <c r="O258" s="230"/>
      <c r="P258" s="231"/>
    </row>
    <row r="259" spans="1:16" ht="11.25" customHeight="1">
      <c r="A259" s="227"/>
      <c r="B259" s="60" t="s">
        <v>140</v>
      </c>
      <c r="C259" s="232"/>
      <c r="D259" s="233"/>
      <c r="E259" s="233"/>
      <c r="F259" s="233"/>
      <c r="G259" s="233"/>
      <c r="H259" s="233"/>
      <c r="I259" s="233"/>
      <c r="J259" s="233"/>
      <c r="K259" s="233"/>
      <c r="L259" s="233"/>
      <c r="M259" s="233"/>
      <c r="N259" s="233"/>
      <c r="O259" s="233"/>
      <c r="P259" s="234"/>
    </row>
    <row r="260" spans="1:16" ht="11.25" customHeight="1">
      <c r="A260" s="227"/>
      <c r="B260" s="60" t="s">
        <v>141</v>
      </c>
      <c r="C260" s="232"/>
      <c r="D260" s="233"/>
      <c r="E260" s="233"/>
      <c r="F260" s="233"/>
      <c r="G260" s="233"/>
      <c r="H260" s="233"/>
      <c r="I260" s="233"/>
      <c r="J260" s="233"/>
      <c r="K260" s="233"/>
      <c r="L260" s="233"/>
      <c r="M260" s="233"/>
      <c r="N260" s="233"/>
      <c r="O260" s="233"/>
      <c r="P260" s="234"/>
    </row>
    <row r="261" spans="1:16" ht="11.25" customHeight="1">
      <c r="A261" s="227"/>
      <c r="B261" s="60" t="s">
        <v>142</v>
      </c>
      <c r="C261" s="235"/>
      <c r="D261" s="236"/>
      <c r="E261" s="236"/>
      <c r="F261" s="236"/>
      <c r="G261" s="236"/>
      <c r="H261" s="236"/>
      <c r="I261" s="236"/>
      <c r="J261" s="236"/>
      <c r="K261" s="236"/>
      <c r="L261" s="236"/>
      <c r="M261" s="236"/>
      <c r="N261" s="236"/>
      <c r="O261" s="236"/>
      <c r="P261" s="237"/>
    </row>
    <row r="262" spans="1:16" ht="11.25">
      <c r="A262" s="227"/>
      <c r="B262" s="60" t="s">
        <v>143</v>
      </c>
      <c r="C262" s="61"/>
      <c r="D262" s="65" t="s">
        <v>136</v>
      </c>
      <c r="E262" s="59">
        <f>E263+E264</f>
        <v>0</v>
      </c>
      <c r="F262" s="59">
        <f>F263+F264</f>
        <v>0</v>
      </c>
      <c r="G262" s="59">
        <f>G263+G264</f>
        <v>0</v>
      </c>
      <c r="H262" s="59">
        <f>I262+M262</f>
        <v>0</v>
      </c>
      <c r="I262" s="59">
        <f>J262+K262+L262</f>
        <v>0</v>
      </c>
      <c r="J262" s="59">
        <v>0</v>
      </c>
      <c r="K262" s="59">
        <v>0</v>
      </c>
      <c r="L262" s="59"/>
      <c r="M262" s="59">
        <f>N262+O262+P262</f>
        <v>0</v>
      </c>
      <c r="N262" s="59">
        <v>0</v>
      </c>
      <c r="O262" s="59">
        <v>0</v>
      </c>
      <c r="P262" s="59"/>
    </row>
    <row r="263" spans="1:16" ht="11.25">
      <c r="A263" s="227"/>
      <c r="B263" s="60" t="s">
        <v>144</v>
      </c>
      <c r="C263" s="61"/>
      <c r="D263" s="203" t="s">
        <v>208</v>
      </c>
      <c r="E263" s="59">
        <f>F263+G263</f>
        <v>0</v>
      </c>
      <c r="F263" s="59">
        <f>I262</f>
        <v>0</v>
      </c>
      <c r="G263" s="59">
        <f>M262</f>
        <v>0</v>
      </c>
      <c r="H263" s="61">
        <v>0</v>
      </c>
      <c r="I263" s="61">
        <v>0</v>
      </c>
      <c r="J263" s="61">
        <v>0</v>
      </c>
      <c r="K263" s="61">
        <v>0</v>
      </c>
      <c r="L263" s="61">
        <v>0</v>
      </c>
      <c r="M263" s="61">
        <v>0</v>
      </c>
      <c r="N263" s="61">
        <v>0</v>
      </c>
      <c r="O263" s="61">
        <v>0</v>
      </c>
      <c r="P263" s="61">
        <v>0</v>
      </c>
    </row>
    <row r="264" spans="1:16" ht="11.25">
      <c r="A264" s="227"/>
      <c r="B264" s="60" t="s">
        <v>145</v>
      </c>
      <c r="C264" s="61"/>
      <c r="D264" s="65"/>
      <c r="E264" s="59">
        <f>F264+G264</f>
        <v>0</v>
      </c>
      <c r="F264" s="61"/>
      <c r="G264" s="59"/>
      <c r="H264" s="61">
        <v>0</v>
      </c>
      <c r="I264" s="61">
        <v>0</v>
      </c>
      <c r="J264" s="61">
        <v>0</v>
      </c>
      <c r="K264" s="61">
        <v>0</v>
      </c>
      <c r="L264" s="61">
        <v>0</v>
      </c>
      <c r="M264" s="61">
        <v>0</v>
      </c>
      <c r="N264" s="61">
        <v>0</v>
      </c>
      <c r="O264" s="61">
        <v>0</v>
      </c>
      <c r="P264" s="61">
        <v>0</v>
      </c>
    </row>
    <row r="265" spans="1:16" ht="11.25">
      <c r="A265" s="228"/>
      <c r="B265" s="68" t="s">
        <v>147</v>
      </c>
      <c r="C265" s="63"/>
      <c r="D265" s="67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</row>
    <row r="266" spans="1:16" ht="11.25" customHeight="1">
      <c r="A266" s="357" t="s">
        <v>149</v>
      </c>
      <c r="B266" s="60" t="s">
        <v>139</v>
      </c>
      <c r="C266" s="364" t="s">
        <v>201</v>
      </c>
      <c r="D266" s="365"/>
      <c r="E266" s="365"/>
      <c r="F266" s="365"/>
      <c r="G266" s="365"/>
      <c r="H266" s="365"/>
      <c r="I266" s="365"/>
      <c r="J266" s="365"/>
      <c r="K266" s="365"/>
      <c r="L266" s="365"/>
      <c r="M266" s="365"/>
      <c r="N266" s="365"/>
      <c r="O266" s="365"/>
      <c r="P266" s="365"/>
    </row>
    <row r="267" spans="1:16" ht="11.25">
      <c r="A267" s="362"/>
      <c r="B267" s="60" t="s">
        <v>140</v>
      </c>
      <c r="C267" s="366"/>
      <c r="D267" s="367"/>
      <c r="E267" s="367"/>
      <c r="F267" s="367"/>
      <c r="G267" s="367"/>
      <c r="H267" s="367"/>
      <c r="I267" s="367"/>
      <c r="J267" s="367"/>
      <c r="K267" s="367"/>
      <c r="L267" s="367"/>
      <c r="M267" s="367"/>
      <c r="N267" s="367"/>
      <c r="O267" s="367"/>
      <c r="P267" s="367"/>
    </row>
    <row r="268" spans="1:16" ht="11.25">
      <c r="A268" s="362"/>
      <c r="B268" s="60" t="s">
        <v>141</v>
      </c>
      <c r="C268" s="366"/>
      <c r="D268" s="367"/>
      <c r="E268" s="367"/>
      <c r="F268" s="367"/>
      <c r="G268" s="367"/>
      <c r="H268" s="367"/>
      <c r="I268" s="367"/>
      <c r="J268" s="367"/>
      <c r="K268" s="367"/>
      <c r="L268" s="367"/>
      <c r="M268" s="367"/>
      <c r="N268" s="367"/>
      <c r="O268" s="367"/>
      <c r="P268" s="367"/>
    </row>
    <row r="269" spans="1:16" ht="11.25">
      <c r="A269" s="362"/>
      <c r="B269" s="60" t="s">
        <v>142</v>
      </c>
      <c r="C269" s="368"/>
      <c r="D269" s="369"/>
      <c r="E269" s="369"/>
      <c r="F269" s="369"/>
      <c r="G269" s="369"/>
      <c r="H269" s="369"/>
      <c r="I269" s="369"/>
      <c r="J269" s="369"/>
      <c r="K269" s="369"/>
      <c r="L269" s="369"/>
      <c r="M269" s="369"/>
      <c r="N269" s="369"/>
      <c r="O269" s="369"/>
      <c r="P269" s="369"/>
    </row>
    <row r="270" spans="1:16" ht="11.25">
      <c r="A270" s="362"/>
      <c r="B270" s="60" t="s">
        <v>143</v>
      </c>
      <c r="C270" s="61"/>
      <c r="D270" s="61" t="s">
        <v>156</v>
      </c>
      <c r="E270" s="59">
        <f>F270+G270</f>
        <v>165643</v>
      </c>
      <c r="F270" s="59">
        <f>I270</f>
        <v>24846</v>
      </c>
      <c r="G270" s="59">
        <f>M270</f>
        <v>140797</v>
      </c>
      <c r="H270" s="59">
        <f>I270+M270</f>
        <v>165643</v>
      </c>
      <c r="I270" s="59">
        <f>J270+K270+L270</f>
        <v>24846</v>
      </c>
      <c r="J270" s="59">
        <v>24846</v>
      </c>
      <c r="K270" s="59">
        <v>0</v>
      </c>
      <c r="L270" s="59"/>
      <c r="M270" s="59">
        <f>N270+O270+P270</f>
        <v>140797</v>
      </c>
      <c r="N270" s="59">
        <v>140797</v>
      </c>
      <c r="O270" s="59">
        <v>0</v>
      </c>
      <c r="P270" s="59"/>
    </row>
    <row r="271" spans="1:16" ht="11.25">
      <c r="A271" s="362"/>
      <c r="B271" s="60" t="s">
        <v>144</v>
      </c>
      <c r="C271" s="61"/>
      <c r="D271" s="200" t="s">
        <v>209</v>
      </c>
      <c r="E271" s="61">
        <v>0</v>
      </c>
      <c r="F271" s="61">
        <v>0</v>
      </c>
      <c r="G271" s="61">
        <v>0</v>
      </c>
      <c r="H271" s="61">
        <v>0</v>
      </c>
      <c r="I271" s="61">
        <v>0</v>
      </c>
      <c r="J271" s="61">
        <v>0</v>
      </c>
      <c r="K271" s="61">
        <v>0</v>
      </c>
      <c r="L271" s="61">
        <v>0</v>
      </c>
      <c r="M271" s="61">
        <v>0</v>
      </c>
      <c r="N271" s="61">
        <v>0</v>
      </c>
      <c r="O271" s="61">
        <v>0</v>
      </c>
      <c r="P271" s="61">
        <v>0</v>
      </c>
    </row>
    <row r="272" spans="1:16" ht="11.25">
      <c r="A272" s="362"/>
      <c r="B272" s="60" t="s">
        <v>145</v>
      </c>
      <c r="C272" s="61"/>
      <c r="D272" s="61"/>
      <c r="E272" s="61">
        <v>0</v>
      </c>
      <c r="F272" s="61">
        <v>0</v>
      </c>
      <c r="G272" s="61">
        <v>0</v>
      </c>
      <c r="H272" s="61">
        <v>0</v>
      </c>
      <c r="I272" s="61">
        <v>0</v>
      </c>
      <c r="J272" s="61">
        <v>0</v>
      </c>
      <c r="K272" s="61">
        <v>0</v>
      </c>
      <c r="L272" s="61">
        <v>0</v>
      </c>
      <c r="M272" s="61">
        <v>0</v>
      </c>
      <c r="N272" s="61">
        <v>0</v>
      </c>
      <c r="O272" s="61">
        <v>0</v>
      </c>
      <c r="P272" s="61">
        <v>0</v>
      </c>
    </row>
    <row r="273" spans="1:16" ht="11.25">
      <c r="A273" s="363"/>
      <c r="B273" s="60"/>
      <c r="C273" s="72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4"/>
    </row>
    <row r="274" spans="1:16" ht="11.25">
      <c r="A274" s="227" t="s">
        <v>150</v>
      </c>
      <c r="B274" s="60" t="s">
        <v>139</v>
      </c>
      <c r="C274" s="273" t="s">
        <v>152</v>
      </c>
      <c r="D274" s="274"/>
      <c r="E274" s="274"/>
      <c r="F274" s="274"/>
      <c r="G274" s="274"/>
      <c r="H274" s="274"/>
      <c r="I274" s="274"/>
      <c r="J274" s="274"/>
      <c r="K274" s="274"/>
      <c r="L274" s="274"/>
      <c r="M274" s="274"/>
      <c r="N274" s="274"/>
      <c r="O274" s="274"/>
      <c r="P274" s="275"/>
    </row>
    <row r="275" spans="1:16" ht="11.25">
      <c r="A275" s="227"/>
      <c r="B275" s="60" t="s">
        <v>140</v>
      </c>
      <c r="C275" s="276"/>
      <c r="D275" s="277"/>
      <c r="E275" s="277"/>
      <c r="F275" s="277"/>
      <c r="G275" s="277"/>
      <c r="H275" s="277"/>
      <c r="I275" s="277"/>
      <c r="J275" s="277"/>
      <c r="K275" s="277"/>
      <c r="L275" s="277"/>
      <c r="M275" s="277"/>
      <c r="N275" s="277"/>
      <c r="O275" s="277"/>
      <c r="P275" s="278"/>
    </row>
    <row r="276" spans="1:16" ht="11.25">
      <c r="A276" s="227"/>
      <c r="B276" s="60" t="s">
        <v>141</v>
      </c>
      <c r="C276" s="276"/>
      <c r="D276" s="277"/>
      <c r="E276" s="277"/>
      <c r="F276" s="277"/>
      <c r="G276" s="277"/>
      <c r="H276" s="277"/>
      <c r="I276" s="277"/>
      <c r="J276" s="277"/>
      <c r="K276" s="277"/>
      <c r="L276" s="277"/>
      <c r="M276" s="277"/>
      <c r="N276" s="277"/>
      <c r="O276" s="277"/>
      <c r="P276" s="278"/>
    </row>
    <row r="277" spans="1:16" ht="11.25">
      <c r="A277" s="227"/>
      <c r="B277" s="60" t="s">
        <v>142</v>
      </c>
      <c r="C277" s="279"/>
      <c r="D277" s="280"/>
      <c r="E277" s="280"/>
      <c r="F277" s="280"/>
      <c r="G277" s="280"/>
      <c r="H277" s="280"/>
      <c r="I277" s="280"/>
      <c r="J277" s="280"/>
      <c r="K277" s="280"/>
      <c r="L277" s="280"/>
      <c r="M277" s="280"/>
      <c r="N277" s="280"/>
      <c r="O277" s="280"/>
      <c r="P277" s="281"/>
    </row>
    <row r="278" spans="1:16" ht="22.5">
      <c r="A278" s="227"/>
      <c r="B278" s="60" t="s">
        <v>143</v>
      </c>
      <c r="C278" s="61"/>
      <c r="D278" s="65" t="s">
        <v>163</v>
      </c>
      <c r="E278" s="59">
        <f>F278+G278</f>
        <v>4344.5</v>
      </c>
      <c r="F278" s="59">
        <f>I278</f>
        <v>4344.5</v>
      </c>
      <c r="G278" s="59">
        <f>M278</f>
        <v>0</v>
      </c>
      <c r="H278" s="59">
        <f>I278+M278</f>
        <v>4344.5</v>
      </c>
      <c r="I278" s="59">
        <f>J278+K278+L278</f>
        <v>4344.5</v>
      </c>
      <c r="J278" s="59">
        <v>4344.5</v>
      </c>
      <c r="K278" s="59">
        <v>0</v>
      </c>
      <c r="L278" s="59"/>
      <c r="M278" s="59">
        <v>0</v>
      </c>
      <c r="N278" s="59">
        <v>0</v>
      </c>
      <c r="O278" s="59">
        <v>0</v>
      </c>
      <c r="P278" s="59">
        <v>0</v>
      </c>
    </row>
    <row r="279" spans="1:16" ht="11.25">
      <c r="A279" s="227"/>
      <c r="B279" s="60" t="s">
        <v>144</v>
      </c>
      <c r="C279" s="61"/>
      <c r="D279" s="65"/>
      <c r="E279" s="59">
        <f>F279+G279</f>
        <v>4344.5</v>
      </c>
      <c r="F279" s="59">
        <f>I278</f>
        <v>4344.5</v>
      </c>
      <c r="G279" s="59">
        <f>M278</f>
        <v>0</v>
      </c>
      <c r="H279" s="61">
        <v>0</v>
      </c>
      <c r="I279" s="61">
        <v>0</v>
      </c>
      <c r="J279" s="61">
        <v>0</v>
      </c>
      <c r="K279" s="61">
        <v>0</v>
      </c>
      <c r="L279" s="61">
        <v>0</v>
      </c>
      <c r="M279" s="61">
        <v>0</v>
      </c>
      <c r="N279" s="61">
        <v>0</v>
      </c>
      <c r="O279" s="61">
        <v>0</v>
      </c>
      <c r="P279" s="61">
        <v>0</v>
      </c>
    </row>
    <row r="280" spans="1:16" ht="11.25">
      <c r="A280" s="227"/>
      <c r="B280" s="60" t="s">
        <v>145</v>
      </c>
      <c r="C280" s="61"/>
      <c r="D280" s="65"/>
      <c r="E280" s="61">
        <v>0</v>
      </c>
      <c r="F280" s="61">
        <v>0</v>
      </c>
      <c r="G280" s="61">
        <v>0</v>
      </c>
      <c r="H280" s="61">
        <v>0</v>
      </c>
      <c r="I280" s="61">
        <v>0</v>
      </c>
      <c r="J280" s="61">
        <v>0</v>
      </c>
      <c r="K280" s="61">
        <v>0</v>
      </c>
      <c r="L280" s="61">
        <v>0</v>
      </c>
      <c r="M280" s="61">
        <v>0</v>
      </c>
      <c r="N280" s="61">
        <v>0</v>
      </c>
      <c r="O280" s="61">
        <v>0</v>
      </c>
      <c r="P280" s="61">
        <v>0</v>
      </c>
    </row>
    <row r="281" spans="1:16" ht="11.25">
      <c r="A281" s="228"/>
      <c r="B281" s="68" t="s">
        <v>147</v>
      </c>
      <c r="C281" s="63"/>
      <c r="D281" s="67"/>
      <c r="E281" s="61">
        <v>0</v>
      </c>
      <c r="F281" s="61">
        <v>0</v>
      </c>
      <c r="G281" s="61">
        <v>0</v>
      </c>
      <c r="H281" s="61">
        <v>0</v>
      </c>
      <c r="I281" s="61">
        <v>0</v>
      </c>
      <c r="J281" s="61">
        <v>0</v>
      </c>
      <c r="K281" s="61">
        <v>0</v>
      </c>
      <c r="L281" s="61">
        <v>0</v>
      </c>
      <c r="M281" s="61">
        <v>0</v>
      </c>
      <c r="N281" s="61">
        <v>0</v>
      </c>
      <c r="O281" s="61">
        <v>0</v>
      </c>
      <c r="P281" s="61">
        <v>0</v>
      </c>
    </row>
    <row r="282" spans="1:16" ht="11.25" customHeight="1">
      <c r="A282" s="227" t="s">
        <v>151</v>
      </c>
      <c r="B282" s="60" t="s">
        <v>139</v>
      </c>
      <c r="C282" s="273" t="s">
        <v>153</v>
      </c>
      <c r="D282" s="274"/>
      <c r="E282" s="274"/>
      <c r="F282" s="274"/>
      <c r="G282" s="274"/>
      <c r="H282" s="274"/>
      <c r="I282" s="274"/>
      <c r="J282" s="274"/>
      <c r="K282" s="274"/>
      <c r="L282" s="274"/>
      <c r="M282" s="274"/>
      <c r="N282" s="274"/>
      <c r="O282" s="274"/>
      <c r="P282" s="275"/>
    </row>
    <row r="283" spans="1:16" ht="11.25" customHeight="1">
      <c r="A283" s="227"/>
      <c r="B283" s="60" t="s">
        <v>140</v>
      </c>
      <c r="C283" s="276"/>
      <c r="D283" s="277"/>
      <c r="E283" s="277"/>
      <c r="F283" s="277"/>
      <c r="G283" s="277"/>
      <c r="H283" s="277"/>
      <c r="I283" s="277"/>
      <c r="J283" s="277"/>
      <c r="K283" s="277"/>
      <c r="L283" s="277"/>
      <c r="M283" s="277"/>
      <c r="N283" s="277"/>
      <c r="O283" s="277"/>
      <c r="P283" s="278"/>
    </row>
    <row r="284" spans="1:16" ht="11.25" customHeight="1">
      <c r="A284" s="227"/>
      <c r="B284" s="60" t="s">
        <v>141</v>
      </c>
      <c r="C284" s="276"/>
      <c r="D284" s="277"/>
      <c r="E284" s="277"/>
      <c r="F284" s="277"/>
      <c r="G284" s="277"/>
      <c r="H284" s="277"/>
      <c r="I284" s="277"/>
      <c r="J284" s="277"/>
      <c r="K284" s="277"/>
      <c r="L284" s="277"/>
      <c r="M284" s="277"/>
      <c r="N284" s="277"/>
      <c r="O284" s="277"/>
      <c r="P284" s="278"/>
    </row>
    <row r="285" spans="1:16" ht="11.25" customHeight="1">
      <c r="A285" s="227"/>
      <c r="B285" s="60" t="s">
        <v>142</v>
      </c>
      <c r="C285" s="279"/>
      <c r="D285" s="280"/>
      <c r="E285" s="280"/>
      <c r="F285" s="280"/>
      <c r="G285" s="280"/>
      <c r="H285" s="280"/>
      <c r="I285" s="280"/>
      <c r="J285" s="280"/>
      <c r="K285" s="280"/>
      <c r="L285" s="280"/>
      <c r="M285" s="280"/>
      <c r="N285" s="280"/>
      <c r="O285" s="280"/>
      <c r="P285" s="281"/>
    </row>
    <row r="286" spans="1:16" ht="22.5">
      <c r="A286" s="227"/>
      <c r="B286" s="60" t="s">
        <v>143</v>
      </c>
      <c r="C286" s="61"/>
      <c r="D286" s="65" t="s">
        <v>163</v>
      </c>
      <c r="E286" s="59">
        <f>F286+G286</f>
        <v>2239.38</v>
      </c>
      <c r="F286" s="59">
        <f>I286</f>
        <v>2239.38</v>
      </c>
      <c r="G286" s="59">
        <f>M286</f>
        <v>0</v>
      </c>
      <c r="H286" s="59">
        <f>I286+M286</f>
        <v>2239.38</v>
      </c>
      <c r="I286" s="59">
        <f>J286+K286+L286</f>
        <v>2239.38</v>
      </c>
      <c r="J286" s="59">
        <v>2239.38</v>
      </c>
      <c r="K286" s="59">
        <v>0</v>
      </c>
      <c r="L286" s="59"/>
      <c r="M286" s="59">
        <v>0</v>
      </c>
      <c r="N286" s="59">
        <v>0</v>
      </c>
      <c r="O286" s="59">
        <v>0</v>
      </c>
      <c r="P286" s="59">
        <v>0</v>
      </c>
    </row>
    <row r="287" spans="1:16" ht="11.25">
      <c r="A287" s="227"/>
      <c r="B287" s="60" t="s">
        <v>144</v>
      </c>
      <c r="C287" s="61"/>
      <c r="D287" s="65"/>
      <c r="E287" s="59">
        <f>F287+G287</f>
        <v>2239.38</v>
      </c>
      <c r="F287" s="59">
        <f>I286</f>
        <v>2239.38</v>
      </c>
      <c r="G287" s="59">
        <f>M286</f>
        <v>0</v>
      </c>
      <c r="H287" s="61">
        <v>0</v>
      </c>
      <c r="I287" s="61">
        <v>0</v>
      </c>
      <c r="J287" s="61">
        <v>0</v>
      </c>
      <c r="K287" s="61">
        <v>0</v>
      </c>
      <c r="L287" s="61">
        <v>0</v>
      </c>
      <c r="M287" s="61">
        <v>0</v>
      </c>
      <c r="N287" s="61">
        <v>0</v>
      </c>
      <c r="O287" s="61">
        <v>0</v>
      </c>
      <c r="P287" s="61">
        <v>0</v>
      </c>
    </row>
    <row r="288" spans="1:16" ht="11.25">
      <c r="A288" s="227"/>
      <c r="B288" s="60" t="s">
        <v>145</v>
      </c>
      <c r="C288" s="61"/>
      <c r="D288" s="65"/>
      <c r="E288" s="61">
        <v>0</v>
      </c>
      <c r="F288" s="61">
        <v>0</v>
      </c>
      <c r="G288" s="61">
        <v>0</v>
      </c>
      <c r="H288" s="61">
        <v>0</v>
      </c>
      <c r="I288" s="61">
        <v>0</v>
      </c>
      <c r="J288" s="61">
        <v>0</v>
      </c>
      <c r="K288" s="61">
        <v>0</v>
      </c>
      <c r="L288" s="61">
        <v>0</v>
      </c>
      <c r="M288" s="61">
        <v>0</v>
      </c>
      <c r="N288" s="61">
        <v>0</v>
      </c>
      <c r="O288" s="61">
        <v>0</v>
      </c>
      <c r="P288" s="61">
        <v>0</v>
      </c>
    </row>
    <row r="289" spans="1:16" ht="11.25">
      <c r="A289" s="228"/>
      <c r="B289" s="68" t="s">
        <v>147</v>
      </c>
      <c r="C289" s="63"/>
      <c r="D289" s="67"/>
      <c r="E289" s="61">
        <v>0</v>
      </c>
      <c r="F289" s="61">
        <v>0</v>
      </c>
      <c r="G289" s="61">
        <v>0</v>
      </c>
      <c r="H289" s="61">
        <v>0</v>
      </c>
      <c r="I289" s="61">
        <v>0</v>
      </c>
      <c r="J289" s="61">
        <v>0</v>
      </c>
      <c r="K289" s="61">
        <v>0</v>
      </c>
      <c r="L289" s="61">
        <v>0</v>
      </c>
      <c r="M289" s="61">
        <v>0</v>
      </c>
      <c r="N289" s="61">
        <v>0</v>
      </c>
      <c r="O289" s="61">
        <v>0</v>
      </c>
      <c r="P289" s="61">
        <v>0</v>
      </c>
    </row>
    <row r="290" spans="1:16" ht="11.25" customHeight="1">
      <c r="A290" s="227" t="s">
        <v>194</v>
      </c>
      <c r="B290" s="60" t="s">
        <v>139</v>
      </c>
      <c r="C290" s="273" t="s">
        <v>172</v>
      </c>
      <c r="D290" s="274"/>
      <c r="E290" s="274"/>
      <c r="F290" s="274"/>
      <c r="G290" s="274"/>
      <c r="H290" s="274"/>
      <c r="I290" s="274"/>
      <c r="J290" s="274"/>
      <c r="K290" s="274"/>
      <c r="L290" s="274"/>
      <c r="M290" s="274"/>
      <c r="N290" s="274"/>
      <c r="O290" s="274"/>
      <c r="P290" s="275"/>
    </row>
    <row r="291" spans="1:16" ht="11.25" customHeight="1">
      <c r="A291" s="227"/>
      <c r="B291" s="60" t="s">
        <v>140</v>
      </c>
      <c r="C291" s="276"/>
      <c r="D291" s="277"/>
      <c r="E291" s="277"/>
      <c r="F291" s="277"/>
      <c r="G291" s="277"/>
      <c r="H291" s="277"/>
      <c r="I291" s="277"/>
      <c r="J291" s="277"/>
      <c r="K291" s="277"/>
      <c r="L291" s="277"/>
      <c r="M291" s="277"/>
      <c r="N291" s="277"/>
      <c r="O291" s="277"/>
      <c r="P291" s="278"/>
    </row>
    <row r="292" spans="1:16" ht="11.25" customHeight="1">
      <c r="A292" s="227"/>
      <c r="B292" s="60" t="s">
        <v>141</v>
      </c>
      <c r="C292" s="276"/>
      <c r="D292" s="277"/>
      <c r="E292" s="277"/>
      <c r="F292" s="277"/>
      <c r="G292" s="277"/>
      <c r="H292" s="277"/>
      <c r="I292" s="277"/>
      <c r="J292" s="277"/>
      <c r="K292" s="277"/>
      <c r="L292" s="277"/>
      <c r="M292" s="277"/>
      <c r="N292" s="277"/>
      <c r="O292" s="277"/>
      <c r="P292" s="278"/>
    </row>
    <row r="293" spans="1:16" ht="11.25" customHeight="1">
      <c r="A293" s="227"/>
      <c r="B293" s="60" t="s">
        <v>142</v>
      </c>
      <c r="C293" s="279"/>
      <c r="D293" s="280"/>
      <c r="E293" s="280"/>
      <c r="F293" s="280"/>
      <c r="G293" s="280"/>
      <c r="H293" s="280"/>
      <c r="I293" s="280"/>
      <c r="J293" s="280"/>
      <c r="K293" s="280"/>
      <c r="L293" s="280"/>
      <c r="M293" s="280"/>
      <c r="N293" s="280"/>
      <c r="O293" s="280"/>
      <c r="P293" s="281"/>
    </row>
    <row r="294" spans="1:16" ht="22.5">
      <c r="A294" s="227"/>
      <c r="B294" s="60" t="s">
        <v>143</v>
      </c>
      <c r="C294" s="61"/>
      <c r="D294" s="65" t="s">
        <v>163</v>
      </c>
      <c r="E294" s="59">
        <f>F294+G294</f>
        <v>5836.83</v>
      </c>
      <c r="F294" s="59">
        <f>I294</f>
        <v>3098.65</v>
      </c>
      <c r="G294" s="59">
        <f>M294</f>
        <v>2738.18</v>
      </c>
      <c r="H294" s="59">
        <f>I294+M294</f>
        <v>5836.83</v>
      </c>
      <c r="I294" s="59">
        <f>J294+K294+L294</f>
        <v>3098.65</v>
      </c>
      <c r="J294" s="59">
        <v>3098.65</v>
      </c>
      <c r="K294" s="59">
        <v>0</v>
      </c>
      <c r="L294" s="59"/>
      <c r="M294" s="59">
        <v>2738.18</v>
      </c>
      <c r="N294" s="59">
        <v>0</v>
      </c>
      <c r="O294" s="59">
        <v>0</v>
      </c>
      <c r="P294" s="59">
        <v>2738.18</v>
      </c>
    </row>
    <row r="295" spans="1:16" ht="11.25">
      <c r="A295" s="227"/>
      <c r="B295" s="60" t="s">
        <v>144</v>
      </c>
      <c r="C295" s="61"/>
      <c r="D295" s="65"/>
      <c r="E295" s="59">
        <f>F295+G295</f>
        <v>5836.83</v>
      </c>
      <c r="F295" s="59">
        <f>I294</f>
        <v>3098.65</v>
      </c>
      <c r="G295" s="59">
        <f>M294</f>
        <v>2738.18</v>
      </c>
      <c r="H295" s="61">
        <v>0</v>
      </c>
      <c r="I295" s="61">
        <v>0</v>
      </c>
      <c r="J295" s="61">
        <v>0</v>
      </c>
      <c r="K295" s="61">
        <v>0</v>
      </c>
      <c r="L295" s="61">
        <v>0</v>
      </c>
      <c r="M295" s="61">
        <v>0</v>
      </c>
      <c r="N295" s="61">
        <v>0</v>
      </c>
      <c r="O295" s="61">
        <v>0</v>
      </c>
      <c r="P295" s="61">
        <v>0</v>
      </c>
    </row>
    <row r="296" spans="1:16" ht="11.25">
      <c r="A296" s="227"/>
      <c r="B296" s="60" t="s">
        <v>145</v>
      </c>
      <c r="C296" s="61"/>
      <c r="D296" s="65"/>
      <c r="E296" s="61">
        <v>0</v>
      </c>
      <c r="F296" s="61">
        <v>0</v>
      </c>
      <c r="G296" s="61">
        <v>0</v>
      </c>
      <c r="H296" s="61">
        <v>0</v>
      </c>
      <c r="I296" s="61">
        <v>0</v>
      </c>
      <c r="J296" s="61">
        <v>0</v>
      </c>
      <c r="K296" s="61">
        <v>0</v>
      </c>
      <c r="L296" s="61">
        <v>0</v>
      </c>
      <c r="M296" s="61">
        <v>0</v>
      </c>
      <c r="N296" s="61">
        <v>0</v>
      </c>
      <c r="O296" s="61">
        <v>0</v>
      </c>
      <c r="P296" s="61">
        <v>0</v>
      </c>
    </row>
    <row r="297" spans="1:16" ht="11.25">
      <c r="A297" s="228"/>
      <c r="B297" s="68" t="s">
        <v>147</v>
      </c>
      <c r="C297" s="63"/>
      <c r="D297" s="67"/>
      <c r="E297" s="61">
        <v>0</v>
      </c>
      <c r="F297" s="61">
        <v>0</v>
      </c>
      <c r="G297" s="61">
        <v>0</v>
      </c>
      <c r="H297" s="61">
        <v>0</v>
      </c>
      <c r="I297" s="61">
        <v>0</v>
      </c>
      <c r="J297" s="61">
        <v>0</v>
      </c>
      <c r="K297" s="61">
        <v>0</v>
      </c>
      <c r="L297" s="61">
        <v>0</v>
      </c>
      <c r="M297" s="61">
        <v>0</v>
      </c>
      <c r="N297" s="61">
        <v>0</v>
      </c>
      <c r="O297" s="61">
        <v>0</v>
      </c>
      <c r="P297" s="61">
        <v>0</v>
      </c>
    </row>
    <row r="298" spans="1:16" ht="11.25" customHeight="1">
      <c r="A298" s="145"/>
      <c r="B298" s="68"/>
      <c r="C298" s="63"/>
      <c r="D298" s="67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</row>
    <row r="299" spans="1:16" ht="11.25">
      <c r="A299" s="63"/>
      <c r="B299" s="63" t="s">
        <v>71</v>
      </c>
      <c r="C299" s="63"/>
      <c r="D299" s="65" t="s">
        <v>33</v>
      </c>
      <c r="E299" s="66">
        <f aca="true" t="shared" si="2" ref="E299:P299">E11+E191</f>
        <v>29679046.099999998</v>
      </c>
      <c r="F299" s="66">
        <f t="shared" si="2"/>
        <v>12307175.61</v>
      </c>
      <c r="G299" s="66">
        <f t="shared" si="2"/>
        <v>17371870.490000002</v>
      </c>
      <c r="H299" s="66">
        <f t="shared" si="2"/>
        <v>10172981.45</v>
      </c>
      <c r="I299" s="66">
        <f t="shared" si="2"/>
        <v>3752517.72</v>
      </c>
      <c r="J299" s="66">
        <f t="shared" si="2"/>
        <v>3752517.72</v>
      </c>
      <c r="K299" s="66">
        <f t="shared" si="2"/>
        <v>0</v>
      </c>
      <c r="L299" s="66">
        <f t="shared" si="2"/>
        <v>0</v>
      </c>
      <c r="M299" s="66">
        <f t="shared" si="2"/>
        <v>6420463.730000001</v>
      </c>
      <c r="N299" s="66">
        <f t="shared" si="2"/>
        <v>852397.1799999999</v>
      </c>
      <c r="O299" s="66">
        <f t="shared" si="2"/>
        <v>0</v>
      </c>
      <c r="P299" s="66">
        <f t="shared" si="2"/>
        <v>5568066.550000001</v>
      </c>
    </row>
  </sheetData>
  <sheetProtection/>
  <mergeCells count="279">
    <mergeCell ref="O132:O134"/>
    <mergeCell ref="H98:H100"/>
    <mergeCell ref="P132:P134"/>
    <mergeCell ref="A127:A134"/>
    <mergeCell ref="C127:P130"/>
    <mergeCell ref="C132:C134"/>
    <mergeCell ref="D132:D134"/>
    <mergeCell ref="H132:H134"/>
    <mergeCell ref="I132:I134"/>
    <mergeCell ref="J132:J134"/>
    <mergeCell ref="A84:A91"/>
    <mergeCell ref="C84:P87"/>
    <mergeCell ref="C107:C109"/>
    <mergeCell ref="O107:O109"/>
    <mergeCell ref="P107:P109"/>
    <mergeCell ref="N107:N109"/>
    <mergeCell ref="M107:M109"/>
    <mergeCell ref="K57:K59"/>
    <mergeCell ref="O49:O51"/>
    <mergeCell ref="M49:M51"/>
    <mergeCell ref="N49:N51"/>
    <mergeCell ref="L49:L51"/>
    <mergeCell ref="A52:A59"/>
    <mergeCell ref="C52:P55"/>
    <mergeCell ref="C57:C59"/>
    <mergeCell ref="D57:D59"/>
    <mergeCell ref="H57:H59"/>
    <mergeCell ref="I57:I59"/>
    <mergeCell ref="J57:J59"/>
    <mergeCell ref="P57:P59"/>
    <mergeCell ref="L57:L59"/>
    <mergeCell ref="M57:M59"/>
    <mergeCell ref="I98:I100"/>
    <mergeCell ref="J98:J100"/>
    <mergeCell ref="C92:P95"/>
    <mergeCell ref="C98:C100"/>
    <mergeCell ref="D98:D100"/>
    <mergeCell ref="C151:P154"/>
    <mergeCell ref="I148:I150"/>
    <mergeCell ref="K156:K158"/>
    <mergeCell ref="C156:C158"/>
    <mergeCell ref="D156:D158"/>
    <mergeCell ref="H156:H158"/>
    <mergeCell ref="A282:A289"/>
    <mergeCell ref="C282:P285"/>
    <mergeCell ref="C217:P220"/>
    <mergeCell ref="A274:A281"/>
    <mergeCell ref="C274:P277"/>
    <mergeCell ref="A250:A257"/>
    <mergeCell ref="A225:A232"/>
    <mergeCell ref="A242:A249"/>
    <mergeCell ref="C266:P269"/>
    <mergeCell ref="A266:A273"/>
    <mergeCell ref="A200:A208"/>
    <mergeCell ref="A192:A199"/>
    <mergeCell ref="A159:A166"/>
    <mergeCell ref="A167:A173"/>
    <mergeCell ref="A174:A181"/>
    <mergeCell ref="A182:A189"/>
    <mergeCell ref="C225:P228"/>
    <mergeCell ref="C242:P245"/>
    <mergeCell ref="A217:A224"/>
    <mergeCell ref="A209:A216"/>
    <mergeCell ref="C209:P212"/>
    <mergeCell ref="A233:A241"/>
    <mergeCell ref="A44:A51"/>
    <mergeCell ref="C44:P47"/>
    <mergeCell ref="C49:C51"/>
    <mergeCell ref="L25:L27"/>
    <mergeCell ref="H33:H35"/>
    <mergeCell ref="I33:I35"/>
    <mergeCell ref="J33:J35"/>
    <mergeCell ref="N41:N43"/>
    <mergeCell ref="O41:O43"/>
    <mergeCell ref="P25:P27"/>
    <mergeCell ref="L41:L43"/>
    <mergeCell ref="A36:A43"/>
    <mergeCell ref="H25:H27"/>
    <mergeCell ref="I25:I27"/>
    <mergeCell ref="H41:H43"/>
    <mergeCell ref="D41:D43"/>
    <mergeCell ref="C36:P39"/>
    <mergeCell ref="C41:C43"/>
    <mergeCell ref="N25:N27"/>
    <mergeCell ref="P33:P35"/>
    <mergeCell ref="A2:P2"/>
    <mergeCell ref="M25:M27"/>
    <mergeCell ref="C17:C19"/>
    <mergeCell ref="D17:D19"/>
    <mergeCell ref="H17:H19"/>
    <mergeCell ref="I17:I19"/>
    <mergeCell ref="L17:L19"/>
    <mergeCell ref="M17:M19"/>
    <mergeCell ref="A12:A19"/>
    <mergeCell ref="A20:A27"/>
    <mergeCell ref="C20:P23"/>
    <mergeCell ref="C25:C27"/>
    <mergeCell ref="D25:D27"/>
    <mergeCell ref="M7:P7"/>
    <mergeCell ref="H6:H9"/>
    <mergeCell ref="I8:I9"/>
    <mergeCell ref="M8:M9"/>
    <mergeCell ref="I7:L7"/>
    <mergeCell ref="G5:G9"/>
    <mergeCell ref="N8:P8"/>
    <mergeCell ref="J8:L8"/>
    <mergeCell ref="C4:C9"/>
    <mergeCell ref="D4:D9"/>
    <mergeCell ref="E4:E9"/>
    <mergeCell ref="F4:G4"/>
    <mergeCell ref="M33:M35"/>
    <mergeCell ref="L33:L35"/>
    <mergeCell ref="C12:P15"/>
    <mergeCell ref="P17:P19"/>
    <mergeCell ref="N17:N19"/>
    <mergeCell ref="N33:N35"/>
    <mergeCell ref="A4:A9"/>
    <mergeCell ref="B4:B9"/>
    <mergeCell ref="H4:P4"/>
    <mergeCell ref="H5:P5"/>
    <mergeCell ref="I6:P6"/>
    <mergeCell ref="F5:F9"/>
    <mergeCell ref="C11:D11"/>
    <mergeCell ref="A28:A35"/>
    <mergeCell ref="K17:K19"/>
    <mergeCell ref="J17:J19"/>
    <mergeCell ref="O17:O19"/>
    <mergeCell ref="O25:O27"/>
    <mergeCell ref="O33:O35"/>
    <mergeCell ref="D49:D51"/>
    <mergeCell ref="H49:H51"/>
    <mergeCell ref="J25:J27"/>
    <mergeCell ref="K25:K27"/>
    <mergeCell ref="J49:J51"/>
    <mergeCell ref="I49:I51"/>
    <mergeCell ref="K33:K35"/>
    <mergeCell ref="C28:P31"/>
    <mergeCell ref="C33:C35"/>
    <mergeCell ref="D33:D35"/>
    <mergeCell ref="C192:P195"/>
    <mergeCell ref="P81:P83"/>
    <mergeCell ref="L81:L83"/>
    <mergeCell ref="O81:O83"/>
    <mergeCell ref="N81:N83"/>
    <mergeCell ref="O140:O142"/>
    <mergeCell ref="P140:P142"/>
    <mergeCell ref="J156:J158"/>
    <mergeCell ref="O156:O158"/>
    <mergeCell ref="N156:N158"/>
    <mergeCell ref="C159:P162"/>
    <mergeCell ref="C174:P177"/>
    <mergeCell ref="I156:I158"/>
    <mergeCell ref="L156:L158"/>
    <mergeCell ref="M156:M158"/>
    <mergeCell ref="L148:L150"/>
    <mergeCell ref="I65:I67"/>
    <mergeCell ref="J65:J67"/>
    <mergeCell ref="M65:M67"/>
    <mergeCell ref="N148:N150"/>
    <mergeCell ref="O148:O150"/>
    <mergeCell ref="M148:M150"/>
    <mergeCell ref="J140:J142"/>
    <mergeCell ref="N98:N100"/>
    <mergeCell ref="O98:O100"/>
    <mergeCell ref="M132:M134"/>
    <mergeCell ref="M41:M43"/>
    <mergeCell ref="K41:K43"/>
    <mergeCell ref="P41:P43"/>
    <mergeCell ref="I41:I43"/>
    <mergeCell ref="J41:J43"/>
    <mergeCell ref="A101:A109"/>
    <mergeCell ref="H107:H109"/>
    <mergeCell ref="I107:I109"/>
    <mergeCell ref="D73:D75"/>
    <mergeCell ref="O73:O75"/>
    <mergeCell ref="A110:A118"/>
    <mergeCell ref="C110:P113"/>
    <mergeCell ref="P116:P118"/>
    <mergeCell ref="L107:L109"/>
    <mergeCell ref="I116:I118"/>
    <mergeCell ref="D107:D109"/>
    <mergeCell ref="O116:O118"/>
    <mergeCell ref="A119:A126"/>
    <mergeCell ref="C119:P122"/>
    <mergeCell ref="M116:M118"/>
    <mergeCell ref="L116:L118"/>
    <mergeCell ref="M124:M126"/>
    <mergeCell ref="J124:J126"/>
    <mergeCell ref="I124:I126"/>
    <mergeCell ref="P124:P126"/>
    <mergeCell ref="K116:K118"/>
    <mergeCell ref="O124:O126"/>
    <mergeCell ref="C250:P253"/>
    <mergeCell ref="D148:D150"/>
    <mergeCell ref="H148:H150"/>
    <mergeCell ref="J148:J150"/>
    <mergeCell ref="K148:K150"/>
    <mergeCell ref="C234:P237"/>
    <mergeCell ref="C205:C207"/>
    <mergeCell ref="C200:P203"/>
    <mergeCell ref="C191:D191"/>
    <mergeCell ref="P156:P158"/>
    <mergeCell ref="A135:A142"/>
    <mergeCell ref="K140:K142"/>
    <mergeCell ref="L140:L142"/>
    <mergeCell ref="C182:P185"/>
    <mergeCell ref="A151:A158"/>
    <mergeCell ref="A143:A150"/>
    <mergeCell ref="C143:P146"/>
    <mergeCell ref="C148:C150"/>
    <mergeCell ref="C167:P170"/>
    <mergeCell ref="P148:P150"/>
    <mergeCell ref="A290:A297"/>
    <mergeCell ref="C290:P293"/>
    <mergeCell ref="C124:C126"/>
    <mergeCell ref="D140:D142"/>
    <mergeCell ref="H140:H142"/>
    <mergeCell ref="I140:I142"/>
    <mergeCell ref="C135:P138"/>
    <mergeCell ref="C140:C142"/>
    <mergeCell ref="M140:M142"/>
    <mergeCell ref="N140:N142"/>
    <mergeCell ref="C101:P104"/>
    <mergeCell ref="K98:K100"/>
    <mergeCell ref="L98:L100"/>
    <mergeCell ref="M98:M100"/>
    <mergeCell ref="K124:K126"/>
    <mergeCell ref="L124:L126"/>
    <mergeCell ref="D124:D126"/>
    <mergeCell ref="C116:C118"/>
    <mergeCell ref="D116:D118"/>
    <mergeCell ref="P98:P100"/>
    <mergeCell ref="N132:N134"/>
    <mergeCell ref="N124:N126"/>
    <mergeCell ref="H116:H118"/>
    <mergeCell ref="J107:J109"/>
    <mergeCell ref="J116:J118"/>
    <mergeCell ref="H124:H126"/>
    <mergeCell ref="N116:N118"/>
    <mergeCell ref="K107:K109"/>
    <mergeCell ref="K132:K134"/>
    <mergeCell ref="L132:L134"/>
    <mergeCell ref="H81:H83"/>
    <mergeCell ref="I81:I83"/>
    <mergeCell ref="J81:J83"/>
    <mergeCell ref="M81:M83"/>
    <mergeCell ref="K81:K83"/>
    <mergeCell ref="H73:H75"/>
    <mergeCell ref="I73:I75"/>
    <mergeCell ref="A60:A67"/>
    <mergeCell ref="C60:P63"/>
    <mergeCell ref="C65:C67"/>
    <mergeCell ref="D65:D67"/>
    <mergeCell ref="K65:K67"/>
    <mergeCell ref="N65:N67"/>
    <mergeCell ref="O65:O67"/>
    <mergeCell ref="L65:L67"/>
    <mergeCell ref="P65:P67"/>
    <mergeCell ref="H65:H67"/>
    <mergeCell ref="P49:P51"/>
    <mergeCell ref="L73:L75"/>
    <mergeCell ref="M73:M75"/>
    <mergeCell ref="N73:N75"/>
    <mergeCell ref="C68:P71"/>
    <mergeCell ref="C73:C75"/>
    <mergeCell ref="K49:K51"/>
    <mergeCell ref="J73:J75"/>
    <mergeCell ref="N57:N59"/>
    <mergeCell ref="O57:O59"/>
    <mergeCell ref="A258:A265"/>
    <mergeCell ref="C258:P261"/>
    <mergeCell ref="A92:A100"/>
    <mergeCell ref="P73:P75"/>
    <mergeCell ref="K73:K75"/>
    <mergeCell ref="A68:A75"/>
    <mergeCell ref="A76:A83"/>
    <mergeCell ref="C76:P79"/>
    <mergeCell ref="C81:C83"/>
    <mergeCell ref="D81:D83"/>
  </mergeCells>
  <printOptions/>
  <pageMargins left="0.3937007874015748" right="0.3937007874015748" top="0.6692913385826772" bottom="0.5905511811023623" header="0.1968503937007874" footer="0.5118110236220472"/>
  <pageSetup horizontalDpi="300" verticalDpi="300" orientation="landscape" paperSize="9" scale="85" r:id="rId1"/>
  <headerFooter alignWithMargins="0">
    <oddHeader>&amp;C&amp;P&amp;R&amp;9Załącznik nr  4
do Uchwały Rady Miejskiej w Jezioranach nr  XXXIV/400/2010
z dnia  15 lipca 2010r.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A17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78" customWidth="1"/>
    <col min="5" max="5" width="14.125" style="78" customWidth="1"/>
    <col min="6" max="6" width="14.375" style="78" customWidth="1"/>
    <col min="7" max="7" width="15.875" style="78" customWidth="1"/>
    <col min="8" max="8" width="14.625" style="79" customWidth="1"/>
    <col min="9" max="9" width="12.75390625" style="79" customWidth="1"/>
    <col min="10" max="10" width="14.625" style="79" customWidth="1"/>
    <col min="80" max="16384" width="9.125" style="1" customWidth="1"/>
  </cols>
  <sheetData>
    <row r="1" spans="1:10" ht="45" customHeight="1">
      <c r="A1" s="377" t="s">
        <v>202</v>
      </c>
      <c r="B1" s="377"/>
      <c r="C1" s="377"/>
      <c r="D1" s="377"/>
      <c r="E1" s="377"/>
      <c r="F1" s="377"/>
      <c r="G1" s="377"/>
      <c r="H1" s="377"/>
      <c r="I1" s="377"/>
      <c r="J1" s="377"/>
    </row>
    <row r="3" ht="12.75">
      <c r="J3" s="80" t="s">
        <v>31</v>
      </c>
    </row>
    <row r="4" spans="1:79" ht="20.25" customHeight="1">
      <c r="A4" s="378" t="s">
        <v>1</v>
      </c>
      <c r="B4" s="379" t="s">
        <v>2</v>
      </c>
      <c r="C4" s="379" t="s">
        <v>82</v>
      </c>
      <c r="D4" s="371" t="s">
        <v>116</v>
      </c>
      <c r="E4" s="371" t="s">
        <v>97</v>
      </c>
      <c r="F4" s="371" t="s">
        <v>51</v>
      </c>
      <c r="G4" s="371"/>
      <c r="H4" s="371"/>
      <c r="I4" s="371"/>
      <c r="J4" s="371"/>
      <c r="BX4" s="1"/>
      <c r="BY4" s="1"/>
      <c r="BZ4" s="1"/>
      <c r="CA4" s="1"/>
    </row>
    <row r="5" spans="1:79" ht="18" customHeight="1">
      <c r="A5" s="378"/>
      <c r="B5" s="380"/>
      <c r="C5" s="380"/>
      <c r="D5" s="382"/>
      <c r="E5" s="371"/>
      <c r="F5" s="371" t="s">
        <v>75</v>
      </c>
      <c r="G5" s="371" t="s">
        <v>5</v>
      </c>
      <c r="H5" s="371"/>
      <c r="I5" s="371"/>
      <c r="J5" s="371" t="s">
        <v>76</v>
      </c>
      <c r="BX5" s="1"/>
      <c r="BY5" s="1"/>
      <c r="BZ5" s="1"/>
      <c r="CA5" s="1"/>
    </row>
    <row r="6" spans="1:79" ht="69" customHeight="1">
      <c r="A6" s="378"/>
      <c r="B6" s="381"/>
      <c r="C6" s="381"/>
      <c r="D6" s="382"/>
      <c r="E6" s="371"/>
      <c r="F6" s="371"/>
      <c r="G6" s="81" t="s">
        <v>72</v>
      </c>
      <c r="H6" s="81" t="s">
        <v>73</v>
      </c>
      <c r="I6" s="81" t="s">
        <v>74</v>
      </c>
      <c r="J6" s="371"/>
      <c r="BX6" s="1"/>
      <c r="BY6" s="1"/>
      <c r="BZ6" s="1"/>
      <c r="CA6" s="1"/>
    </row>
    <row r="7" spans="1:79" ht="8.25" customHeight="1">
      <c r="A7" s="28">
        <v>1</v>
      </c>
      <c r="B7" s="28">
        <v>2</v>
      </c>
      <c r="C7" s="28">
        <v>3</v>
      </c>
      <c r="D7" s="85">
        <v>4</v>
      </c>
      <c r="E7" s="85">
        <v>5</v>
      </c>
      <c r="F7" s="85">
        <v>6</v>
      </c>
      <c r="G7" s="85">
        <v>7</v>
      </c>
      <c r="H7" s="85">
        <v>8</v>
      </c>
      <c r="I7" s="85">
        <v>9</v>
      </c>
      <c r="J7" s="85">
        <v>10</v>
      </c>
      <c r="BX7" s="1"/>
      <c r="BY7" s="1"/>
      <c r="BZ7" s="1"/>
      <c r="CA7" s="1"/>
    </row>
    <row r="8" spans="1:79" ht="19.5" customHeight="1">
      <c r="A8" s="195">
        <v>710</v>
      </c>
      <c r="B8" s="195"/>
      <c r="C8" s="196"/>
      <c r="D8" s="197">
        <f>D9</f>
        <v>2210</v>
      </c>
      <c r="E8" s="197">
        <f>E9</f>
        <v>2210</v>
      </c>
      <c r="F8" s="197">
        <f>F9</f>
        <v>2210</v>
      </c>
      <c r="G8" s="198"/>
      <c r="H8" s="198"/>
      <c r="I8" s="198"/>
      <c r="J8" s="198"/>
      <c r="BX8" s="1"/>
      <c r="BY8" s="1"/>
      <c r="BZ8" s="1"/>
      <c r="CA8" s="1"/>
    </row>
    <row r="9" spans="1:79" ht="19.5" customHeight="1">
      <c r="A9" s="195"/>
      <c r="B9" s="195">
        <v>71035</v>
      </c>
      <c r="C9" s="196"/>
      <c r="D9" s="197">
        <f>D10</f>
        <v>2210</v>
      </c>
      <c r="E9" s="197">
        <f>E11+E12</f>
        <v>2210</v>
      </c>
      <c r="F9" s="197">
        <f>F11+F12</f>
        <v>2210</v>
      </c>
      <c r="G9" s="198"/>
      <c r="H9" s="198"/>
      <c r="I9" s="198"/>
      <c r="J9" s="198"/>
      <c r="BX9" s="1"/>
      <c r="BY9" s="1"/>
      <c r="BZ9" s="1"/>
      <c r="CA9" s="1"/>
    </row>
    <row r="10" spans="1:79" ht="19.5" customHeight="1">
      <c r="A10" s="195"/>
      <c r="B10" s="195"/>
      <c r="C10" s="196">
        <v>2020</v>
      </c>
      <c r="D10" s="198">
        <v>2210</v>
      </c>
      <c r="E10" s="198"/>
      <c r="F10" s="198"/>
      <c r="G10" s="198"/>
      <c r="H10" s="198"/>
      <c r="I10" s="198"/>
      <c r="J10" s="198"/>
      <c r="BX10" s="1"/>
      <c r="BY10" s="1"/>
      <c r="BZ10" s="1"/>
      <c r="CA10" s="1"/>
    </row>
    <row r="11" spans="1:79" ht="19.5" customHeight="1">
      <c r="A11" s="195"/>
      <c r="B11" s="195"/>
      <c r="C11" s="196">
        <v>4210</v>
      </c>
      <c r="D11" s="198"/>
      <c r="E11" s="198">
        <v>710</v>
      </c>
      <c r="F11" s="198">
        <v>710</v>
      </c>
      <c r="G11" s="198"/>
      <c r="H11" s="198"/>
      <c r="I11" s="198"/>
      <c r="J11" s="198"/>
      <c r="BX11" s="1"/>
      <c r="BY11" s="1"/>
      <c r="BZ11" s="1"/>
      <c r="CA11" s="1"/>
    </row>
    <row r="12" spans="1:79" ht="19.5" customHeight="1">
      <c r="A12" s="195"/>
      <c r="B12" s="195"/>
      <c r="C12" s="196">
        <v>4300</v>
      </c>
      <c r="D12" s="198"/>
      <c r="E12" s="198">
        <v>1500</v>
      </c>
      <c r="F12" s="198">
        <v>1500</v>
      </c>
      <c r="G12" s="198"/>
      <c r="H12" s="198"/>
      <c r="I12" s="198"/>
      <c r="J12" s="198"/>
      <c r="BX12" s="1"/>
      <c r="BY12" s="1"/>
      <c r="BZ12" s="1"/>
      <c r="CA12" s="1"/>
    </row>
    <row r="13" spans="1:79" ht="19.5" customHeight="1">
      <c r="A13" s="372" t="s">
        <v>161</v>
      </c>
      <c r="B13" s="373"/>
      <c r="C13" s="374"/>
      <c r="D13" s="115">
        <f>D8</f>
        <v>2210</v>
      </c>
      <c r="E13" s="115">
        <f aca="true" t="shared" si="0" ref="E13:J13">E8</f>
        <v>2210</v>
      </c>
      <c r="F13" s="115">
        <f t="shared" si="0"/>
        <v>2210</v>
      </c>
      <c r="G13" s="115">
        <f t="shared" si="0"/>
        <v>0</v>
      </c>
      <c r="H13" s="115">
        <f t="shared" si="0"/>
        <v>0</v>
      </c>
      <c r="I13" s="115">
        <f t="shared" si="0"/>
        <v>0</v>
      </c>
      <c r="J13" s="115">
        <f t="shared" si="0"/>
        <v>0</v>
      </c>
      <c r="BX13" s="1"/>
      <c r="BY13" s="1"/>
      <c r="BZ13" s="1"/>
      <c r="CA13" s="1"/>
    </row>
    <row r="14" spans="1:79" ht="24.75" customHeight="1">
      <c r="A14" s="376"/>
      <c r="B14" s="376"/>
      <c r="C14" s="376"/>
      <c r="E14" s="89"/>
      <c r="F14" s="89"/>
      <c r="G14" s="89"/>
      <c r="H14" s="89"/>
      <c r="I14" s="89"/>
      <c r="J14" s="89"/>
      <c r="BX14" s="1"/>
      <c r="BY14" s="1"/>
      <c r="BZ14" s="1"/>
      <c r="CA14" s="1"/>
    </row>
    <row r="16" spans="1:4" ht="15">
      <c r="A16" s="375"/>
      <c r="B16" s="375"/>
      <c r="C16" s="375"/>
      <c r="D16" s="375"/>
    </row>
    <row r="17" ht="14.25">
      <c r="A17" s="18" t="s">
        <v>96</v>
      </c>
    </row>
  </sheetData>
  <sheetProtection/>
  <mergeCells count="13">
    <mergeCell ref="A16:D16"/>
    <mergeCell ref="A14:C14"/>
    <mergeCell ref="A1:J1"/>
    <mergeCell ref="A4:A6"/>
    <mergeCell ref="B4:B6"/>
    <mergeCell ref="C4:C6"/>
    <mergeCell ref="D4:D6"/>
    <mergeCell ref="E4:E6"/>
    <mergeCell ref="F4:J4"/>
    <mergeCell ref="F5:F6"/>
    <mergeCell ref="A13:C13"/>
    <mergeCell ref="G5:I5"/>
    <mergeCell ref="J5:J6"/>
  </mergeCells>
  <printOptions horizontalCentered="1"/>
  <pageMargins left="0.16" right="0.17" top="0.6" bottom="0.3937007874015748" header="0.16" footer="0.5118110236220472"/>
  <pageSetup horizontalDpi="600" verticalDpi="600" orientation="landscape" paperSize="9" scale="90" r:id="rId1"/>
  <headerFooter alignWithMargins="0">
    <oddHeader>&amp;RZałącznik nr 6     
do uchwały Rady Miejskiej w Jezioranach nr XXXIII/390 /2010
z dnia 25 maja 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A47"/>
  <sheetViews>
    <sheetView view="pageLayout" workbookViewId="0" topLeftCell="A1">
      <selection activeCell="E22" sqref="E22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78" customWidth="1"/>
    <col min="5" max="5" width="14.125" style="78" customWidth="1"/>
    <col min="6" max="6" width="14.375" style="78" customWidth="1"/>
    <col min="7" max="7" width="15.875" style="78" customWidth="1"/>
    <col min="8" max="8" width="14.625" style="79" customWidth="1"/>
    <col min="9" max="9" width="12.75390625" style="79" customWidth="1"/>
    <col min="10" max="10" width="14.625" style="79" customWidth="1"/>
    <col min="80" max="16384" width="9.125" style="1" customWidth="1"/>
  </cols>
  <sheetData>
    <row r="1" spans="1:10" ht="45" customHeight="1">
      <c r="A1" s="377" t="s">
        <v>115</v>
      </c>
      <c r="B1" s="377"/>
      <c r="C1" s="377"/>
      <c r="D1" s="377"/>
      <c r="E1" s="377"/>
      <c r="F1" s="377"/>
      <c r="G1" s="377"/>
      <c r="H1" s="377"/>
      <c r="I1" s="377"/>
      <c r="J1" s="377"/>
    </row>
    <row r="3" ht="12.75">
      <c r="J3" s="80" t="s">
        <v>31</v>
      </c>
    </row>
    <row r="4" spans="1:79" ht="20.25" customHeight="1">
      <c r="A4" s="378" t="s">
        <v>1</v>
      </c>
      <c r="B4" s="379" t="s">
        <v>2</v>
      </c>
      <c r="C4" s="379" t="s">
        <v>82</v>
      </c>
      <c r="D4" s="371" t="s">
        <v>116</v>
      </c>
      <c r="E4" s="371" t="s">
        <v>97</v>
      </c>
      <c r="F4" s="371" t="s">
        <v>51</v>
      </c>
      <c r="G4" s="371"/>
      <c r="H4" s="371"/>
      <c r="I4" s="371"/>
      <c r="J4" s="371"/>
      <c r="BX4" s="1"/>
      <c r="BY4" s="1"/>
      <c r="BZ4" s="1"/>
      <c r="CA4" s="1"/>
    </row>
    <row r="5" spans="1:79" ht="18" customHeight="1">
      <c r="A5" s="378"/>
      <c r="B5" s="380"/>
      <c r="C5" s="380"/>
      <c r="D5" s="382"/>
      <c r="E5" s="371"/>
      <c r="F5" s="371" t="s">
        <v>75</v>
      </c>
      <c r="G5" s="371" t="s">
        <v>5</v>
      </c>
      <c r="H5" s="371"/>
      <c r="I5" s="371"/>
      <c r="J5" s="371" t="s">
        <v>76</v>
      </c>
      <c r="BX5" s="1"/>
      <c r="BY5" s="1"/>
      <c r="BZ5" s="1"/>
      <c r="CA5" s="1"/>
    </row>
    <row r="6" spans="1:79" ht="69" customHeight="1">
      <c r="A6" s="378"/>
      <c r="B6" s="381"/>
      <c r="C6" s="381"/>
      <c r="D6" s="382"/>
      <c r="E6" s="371"/>
      <c r="F6" s="371"/>
      <c r="G6" s="81" t="s">
        <v>72</v>
      </c>
      <c r="H6" s="81" t="s">
        <v>73</v>
      </c>
      <c r="I6" s="81" t="s">
        <v>74</v>
      </c>
      <c r="J6" s="371"/>
      <c r="BX6" s="1"/>
      <c r="BY6" s="1"/>
      <c r="BZ6" s="1"/>
      <c r="CA6" s="1"/>
    </row>
    <row r="7" spans="1:79" ht="8.25" customHeight="1">
      <c r="A7" s="28">
        <v>1</v>
      </c>
      <c r="B7" s="28">
        <v>2</v>
      </c>
      <c r="C7" s="28">
        <v>3</v>
      </c>
      <c r="D7" s="85">
        <v>4</v>
      </c>
      <c r="E7" s="85">
        <v>5</v>
      </c>
      <c r="F7" s="85">
        <v>6</v>
      </c>
      <c r="G7" s="85">
        <v>7</v>
      </c>
      <c r="H7" s="85">
        <v>8</v>
      </c>
      <c r="I7" s="85">
        <v>9</v>
      </c>
      <c r="J7" s="85">
        <v>10</v>
      </c>
      <c r="BX7" s="1"/>
      <c r="BY7" s="1"/>
      <c r="BZ7" s="1"/>
      <c r="CA7" s="1"/>
    </row>
    <row r="8" spans="1:75" s="76" customFormat="1" ht="19.5" customHeight="1">
      <c r="A8" s="75">
        <v>600</v>
      </c>
      <c r="B8" s="75"/>
      <c r="C8" s="75"/>
      <c r="D8" s="82">
        <f aca="true" t="shared" si="0" ref="D8:J8">D9+D22</f>
        <v>380457</v>
      </c>
      <c r="E8" s="82">
        <f t="shared" si="0"/>
        <v>380457</v>
      </c>
      <c r="F8" s="82">
        <f t="shared" si="0"/>
        <v>100457</v>
      </c>
      <c r="G8" s="82">
        <f t="shared" si="0"/>
        <v>3000</v>
      </c>
      <c r="H8" s="82">
        <f t="shared" si="0"/>
        <v>437</v>
      </c>
      <c r="I8" s="82">
        <f t="shared" si="0"/>
        <v>0</v>
      </c>
      <c r="J8" s="82">
        <f t="shared" si="0"/>
        <v>380000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</row>
    <row r="9" spans="1:75" s="76" customFormat="1" ht="19.5" customHeight="1">
      <c r="A9" s="102"/>
      <c r="B9" s="77">
        <v>60014</v>
      </c>
      <c r="C9" s="102"/>
      <c r="D9" s="103">
        <f>D10+D11</f>
        <v>380457</v>
      </c>
      <c r="E9" s="103">
        <f aca="true" t="shared" si="1" ref="E9:J9">E12+E13+E14+E15+E16+E17+E18+E19+E20+E21</f>
        <v>380457</v>
      </c>
      <c r="F9" s="103">
        <f t="shared" si="1"/>
        <v>100457</v>
      </c>
      <c r="G9" s="103">
        <f t="shared" si="1"/>
        <v>3000</v>
      </c>
      <c r="H9" s="103">
        <f t="shared" si="1"/>
        <v>437</v>
      </c>
      <c r="I9" s="103">
        <f t="shared" si="1"/>
        <v>0</v>
      </c>
      <c r="J9" s="103">
        <f t="shared" si="1"/>
        <v>280000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</row>
    <row r="10" spans="1:75" s="76" customFormat="1" ht="19.5" customHeight="1">
      <c r="A10" s="77"/>
      <c r="C10" s="104">
        <v>2320</v>
      </c>
      <c r="D10" s="105">
        <v>100457</v>
      </c>
      <c r="E10" s="105"/>
      <c r="F10" s="105"/>
      <c r="G10" s="105"/>
      <c r="H10" s="105"/>
      <c r="I10" s="105"/>
      <c r="J10" s="105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</row>
    <row r="11" spans="1:75" s="76" customFormat="1" ht="19.5" customHeight="1">
      <c r="A11" s="77"/>
      <c r="C11" s="106">
        <v>6620</v>
      </c>
      <c r="D11" s="107">
        <v>280000</v>
      </c>
      <c r="E11" s="105"/>
      <c r="F11" s="105"/>
      <c r="G11" s="105"/>
      <c r="H11" s="105"/>
      <c r="I11" s="105"/>
      <c r="J11" s="105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</row>
    <row r="12" spans="1:79" ht="19.5" customHeight="1">
      <c r="A12" s="30"/>
      <c r="B12" s="30"/>
      <c r="C12" s="30">
        <v>4010</v>
      </c>
      <c r="D12" s="84"/>
      <c r="E12" s="84">
        <v>500</v>
      </c>
      <c r="F12" s="84">
        <v>500</v>
      </c>
      <c r="G12" s="84">
        <v>500</v>
      </c>
      <c r="H12" s="84"/>
      <c r="I12" s="84"/>
      <c r="J12" s="84"/>
      <c r="BX12" s="1"/>
      <c r="BY12" s="1"/>
      <c r="BZ12" s="1"/>
      <c r="CA12" s="1"/>
    </row>
    <row r="13" spans="1:79" ht="19.5" customHeight="1">
      <c r="A13" s="30"/>
      <c r="B13" s="30"/>
      <c r="C13" s="30">
        <v>4040</v>
      </c>
      <c r="D13" s="84"/>
      <c r="E13" s="84">
        <v>200</v>
      </c>
      <c r="F13" s="84">
        <v>200</v>
      </c>
      <c r="G13" s="84"/>
      <c r="H13" s="84">
        <v>200</v>
      </c>
      <c r="I13" s="84"/>
      <c r="J13" s="84"/>
      <c r="BX13" s="1"/>
      <c r="BY13" s="1"/>
      <c r="BZ13" s="1"/>
      <c r="CA13" s="1"/>
    </row>
    <row r="14" spans="1:79" ht="19.5" customHeight="1">
      <c r="A14" s="30"/>
      <c r="B14" s="30"/>
      <c r="C14" s="30">
        <v>4110</v>
      </c>
      <c r="D14" s="84"/>
      <c r="E14" s="84">
        <v>207</v>
      </c>
      <c r="F14" s="84">
        <v>207</v>
      </c>
      <c r="G14" s="84"/>
      <c r="H14" s="84">
        <v>207</v>
      </c>
      <c r="I14" s="84"/>
      <c r="J14" s="84"/>
      <c r="BX14" s="1"/>
      <c r="BY14" s="1"/>
      <c r="BZ14" s="1"/>
      <c r="CA14" s="1"/>
    </row>
    <row r="15" spans="1:79" ht="19.5" customHeight="1">
      <c r="A15" s="30"/>
      <c r="B15" s="30"/>
      <c r="C15" s="30">
        <v>4120</v>
      </c>
      <c r="D15" s="84"/>
      <c r="E15" s="84">
        <v>30</v>
      </c>
      <c r="F15" s="84">
        <v>30</v>
      </c>
      <c r="G15" s="84"/>
      <c r="H15" s="84">
        <v>30</v>
      </c>
      <c r="I15" s="84"/>
      <c r="J15" s="84"/>
      <c r="BX15" s="1"/>
      <c r="BY15" s="1"/>
      <c r="BZ15" s="1"/>
      <c r="CA15" s="1"/>
    </row>
    <row r="16" spans="1:79" ht="19.5" customHeight="1">
      <c r="A16" s="30"/>
      <c r="B16" s="30"/>
      <c r="C16" s="30">
        <v>4170</v>
      </c>
      <c r="D16" s="84"/>
      <c r="E16" s="84">
        <v>2500</v>
      </c>
      <c r="F16" s="84">
        <v>2500</v>
      </c>
      <c r="G16" s="84">
        <v>2500</v>
      </c>
      <c r="H16" s="84"/>
      <c r="I16" s="84"/>
      <c r="J16" s="84"/>
      <c r="BX16" s="1"/>
      <c r="BY16" s="1"/>
      <c r="BZ16" s="1"/>
      <c r="CA16" s="1"/>
    </row>
    <row r="17" spans="1:79" ht="19.5" customHeight="1">
      <c r="A17" s="30"/>
      <c r="B17" s="30"/>
      <c r="C17" s="30">
        <v>4210</v>
      </c>
      <c r="D17" s="84"/>
      <c r="E17" s="84">
        <v>4000</v>
      </c>
      <c r="F17" s="84">
        <v>4000</v>
      </c>
      <c r="G17" s="84"/>
      <c r="H17" s="84"/>
      <c r="I17" s="84"/>
      <c r="J17" s="84"/>
      <c r="BX17" s="1"/>
      <c r="BY17" s="1"/>
      <c r="BZ17" s="1"/>
      <c r="CA17" s="1"/>
    </row>
    <row r="18" spans="1:79" ht="19.5" customHeight="1">
      <c r="A18" s="30"/>
      <c r="B18" s="30"/>
      <c r="C18" s="30">
        <v>4270</v>
      </c>
      <c r="D18" s="84"/>
      <c r="E18" s="84">
        <v>34020</v>
      </c>
      <c r="F18" s="84">
        <v>34020</v>
      </c>
      <c r="G18" s="84"/>
      <c r="H18" s="84"/>
      <c r="I18" s="84"/>
      <c r="J18" s="84"/>
      <c r="BX18" s="1"/>
      <c r="BY18" s="1"/>
      <c r="BZ18" s="1"/>
      <c r="CA18" s="1"/>
    </row>
    <row r="19" spans="1:79" ht="19.5" customHeight="1">
      <c r="A19" s="30"/>
      <c r="B19" s="30"/>
      <c r="C19" s="30">
        <v>4280</v>
      </c>
      <c r="D19" s="84"/>
      <c r="E19" s="84">
        <v>200</v>
      </c>
      <c r="F19" s="84">
        <v>200</v>
      </c>
      <c r="G19" s="84"/>
      <c r="H19" s="84"/>
      <c r="I19" s="84"/>
      <c r="J19" s="84"/>
      <c r="BX19" s="1"/>
      <c r="BY19" s="1"/>
      <c r="BZ19" s="1"/>
      <c r="CA19" s="1"/>
    </row>
    <row r="20" spans="1:79" ht="19.5" customHeight="1">
      <c r="A20" s="30"/>
      <c r="B20" s="30"/>
      <c r="C20" s="30">
        <v>4300</v>
      </c>
      <c r="D20" s="84"/>
      <c r="E20" s="84">
        <v>58800</v>
      </c>
      <c r="F20" s="84">
        <v>58800</v>
      </c>
      <c r="G20" s="84"/>
      <c r="H20" s="84"/>
      <c r="I20" s="84"/>
      <c r="J20" s="84"/>
      <c r="BX20" s="1"/>
      <c r="BY20" s="1"/>
      <c r="BZ20" s="1"/>
      <c r="CA20" s="1"/>
    </row>
    <row r="21" spans="1:79" ht="19.5" customHeight="1">
      <c r="A21" s="87"/>
      <c r="B21" s="87"/>
      <c r="C21" s="106">
        <v>6050</v>
      </c>
      <c r="D21" s="88"/>
      <c r="E21" s="86">
        <v>280000</v>
      </c>
      <c r="F21" s="86"/>
      <c r="G21" s="84"/>
      <c r="H21" s="84"/>
      <c r="I21" s="84"/>
      <c r="J21" s="86">
        <v>280000</v>
      </c>
      <c r="BX21" s="1"/>
      <c r="BY21" s="1"/>
      <c r="BZ21" s="1"/>
      <c r="CA21" s="1"/>
    </row>
    <row r="22" spans="1:79" ht="19.5" customHeight="1">
      <c r="A22" s="195"/>
      <c r="B22" s="195">
        <v>60016</v>
      </c>
      <c r="C22" s="196"/>
      <c r="D22" s="197">
        <f>D23</f>
        <v>0</v>
      </c>
      <c r="E22" s="197">
        <f>E24</f>
        <v>0</v>
      </c>
      <c r="F22" s="198"/>
      <c r="G22" s="198"/>
      <c r="H22" s="198"/>
      <c r="I22" s="198"/>
      <c r="J22" s="198">
        <v>100000</v>
      </c>
      <c r="BX22" s="1"/>
      <c r="BY22" s="1"/>
      <c r="BZ22" s="1"/>
      <c r="CA22" s="1"/>
    </row>
    <row r="23" spans="1:79" ht="19.5" customHeight="1">
      <c r="A23" s="195"/>
      <c r="B23" s="195"/>
      <c r="C23" s="196">
        <v>6620</v>
      </c>
      <c r="D23" s="198"/>
      <c r="E23" s="198"/>
      <c r="F23" s="198"/>
      <c r="G23" s="198"/>
      <c r="H23" s="198"/>
      <c r="I23" s="198"/>
      <c r="J23" s="198"/>
      <c r="BX23" s="1"/>
      <c r="BY23" s="1"/>
      <c r="BZ23" s="1"/>
      <c r="CA23" s="1"/>
    </row>
    <row r="24" spans="1:79" ht="19.5" customHeight="1">
      <c r="A24" s="195"/>
      <c r="B24" s="195"/>
      <c r="C24" s="196">
        <v>6050</v>
      </c>
      <c r="D24" s="197"/>
      <c r="E24" s="198"/>
      <c r="F24" s="198"/>
      <c r="G24" s="198"/>
      <c r="H24" s="198"/>
      <c r="I24" s="198"/>
      <c r="J24" s="198"/>
      <c r="BX24" s="1"/>
      <c r="BY24" s="1"/>
      <c r="BZ24" s="1"/>
      <c r="CA24" s="1"/>
    </row>
    <row r="25" spans="1:79" ht="19.5" customHeight="1">
      <c r="A25" s="32">
        <v>754</v>
      </c>
      <c r="B25" s="32"/>
      <c r="C25" s="14"/>
      <c r="D25" s="96">
        <f>D26</f>
        <v>270000</v>
      </c>
      <c r="E25" s="96">
        <f aca="true" t="shared" si="2" ref="E25:J25">E26</f>
        <v>270000</v>
      </c>
      <c r="F25" s="96">
        <f t="shared" si="2"/>
        <v>0</v>
      </c>
      <c r="G25" s="96">
        <f t="shared" si="2"/>
        <v>0</v>
      </c>
      <c r="H25" s="96">
        <f t="shared" si="2"/>
        <v>0</v>
      </c>
      <c r="I25" s="96">
        <f t="shared" si="2"/>
        <v>0</v>
      </c>
      <c r="J25" s="96">
        <f t="shared" si="2"/>
        <v>270000</v>
      </c>
      <c r="BX25" s="1"/>
      <c r="BY25" s="1"/>
      <c r="BZ25" s="1"/>
      <c r="CA25" s="1"/>
    </row>
    <row r="26" spans="1:79" ht="19.5" customHeight="1">
      <c r="A26" s="29"/>
      <c r="B26" s="32">
        <v>75412</v>
      </c>
      <c r="C26" s="32"/>
      <c r="D26" s="112">
        <f>D27</f>
        <v>270000</v>
      </c>
      <c r="E26" s="96">
        <f aca="true" t="shared" si="3" ref="E26:J26">E28</f>
        <v>270000</v>
      </c>
      <c r="F26" s="96">
        <f t="shared" si="3"/>
        <v>0</v>
      </c>
      <c r="G26" s="96">
        <f t="shared" si="3"/>
        <v>0</v>
      </c>
      <c r="H26" s="96">
        <f t="shared" si="3"/>
        <v>0</v>
      </c>
      <c r="I26" s="96">
        <f t="shared" si="3"/>
        <v>0</v>
      </c>
      <c r="J26" s="96">
        <f t="shared" si="3"/>
        <v>270000</v>
      </c>
      <c r="BX26" s="1"/>
      <c r="BY26" s="1"/>
      <c r="BZ26" s="1"/>
      <c r="CA26" s="1"/>
    </row>
    <row r="27" spans="1:79" ht="19.5" customHeight="1">
      <c r="A27" s="29"/>
      <c r="B27" s="29"/>
      <c r="C27" s="113">
        <v>6630</v>
      </c>
      <c r="D27" s="114">
        <v>270000</v>
      </c>
      <c r="E27" s="114"/>
      <c r="F27" s="114"/>
      <c r="G27" s="117"/>
      <c r="H27" s="117"/>
      <c r="I27" s="117"/>
      <c r="J27" s="110"/>
      <c r="BX27" s="1"/>
      <c r="BY27" s="1"/>
      <c r="BZ27" s="1"/>
      <c r="CA27" s="1"/>
    </row>
    <row r="28" spans="1:79" ht="19.5" customHeight="1">
      <c r="A28" s="29"/>
      <c r="B28" s="29"/>
      <c r="C28" s="113">
        <v>6060</v>
      </c>
      <c r="D28" s="114"/>
      <c r="E28" s="114">
        <v>270000</v>
      </c>
      <c r="F28" s="114"/>
      <c r="G28" s="117"/>
      <c r="H28" s="117"/>
      <c r="I28" s="117"/>
      <c r="J28" s="110">
        <v>270000</v>
      </c>
      <c r="BX28" s="1"/>
      <c r="BY28" s="1"/>
      <c r="BZ28" s="1"/>
      <c r="CA28" s="1"/>
    </row>
    <row r="29" spans="1:79" ht="19.5" customHeight="1">
      <c r="A29" s="120">
        <v>900</v>
      </c>
      <c r="B29" s="120"/>
      <c r="C29" s="121"/>
      <c r="D29" s="122">
        <f>D33+D30</f>
        <v>300000</v>
      </c>
      <c r="E29" s="122">
        <f aca="true" t="shared" si="4" ref="E29:J29">E33+E30</f>
        <v>300000</v>
      </c>
      <c r="F29" s="122">
        <f t="shared" si="4"/>
        <v>0</v>
      </c>
      <c r="G29" s="122">
        <f t="shared" si="4"/>
        <v>0</v>
      </c>
      <c r="H29" s="122">
        <f t="shared" si="4"/>
        <v>0</v>
      </c>
      <c r="I29" s="122">
        <f t="shared" si="4"/>
        <v>0</v>
      </c>
      <c r="J29" s="122">
        <f t="shared" si="4"/>
        <v>300000</v>
      </c>
      <c r="BX29" s="1"/>
      <c r="BY29" s="1"/>
      <c r="BZ29" s="1"/>
      <c r="CA29" s="1"/>
    </row>
    <row r="30" spans="1:79" ht="19.5" customHeight="1">
      <c r="A30" s="120"/>
      <c r="B30" s="120">
        <v>90001</v>
      </c>
      <c r="C30" s="121"/>
      <c r="D30" s="122">
        <f>D31</f>
        <v>300000</v>
      </c>
      <c r="E30" s="122">
        <f>E32</f>
        <v>300000</v>
      </c>
      <c r="F30" s="122">
        <v>0</v>
      </c>
      <c r="G30" s="122">
        <v>0</v>
      </c>
      <c r="H30" s="122">
        <v>0</v>
      </c>
      <c r="I30" s="122">
        <v>0</v>
      </c>
      <c r="J30" s="122">
        <v>300000</v>
      </c>
      <c r="BX30" s="1"/>
      <c r="BY30" s="1"/>
      <c r="BZ30" s="1"/>
      <c r="CA30" s="1"/>
    </row>
    <row r="31" spans="1:79" ht="19.5" customHeight="1">
      <c r="A31" s="120"/>
      <c r="B31" s="120"/>
      <c r="C31" s="204">
        <v>6620</v>
      </c>
      <c r="D31" s="205">
        <v>300000</v>
      </c>
      <c r="E31" s="205"/>
      <c r="F31" s="205"/>
      <c r="G31" s="205"/>
      <c r="H31" s="205"/>
      <c r="I31" s="205"/>
      <c r="J31" s="205"/>
      <c r="BX31" s="1"/>
      <c r="BY31" s="1"/>
      <c r="BZ31" s="1"/>
      <c r="CA31" s="1"/>
    </row>
    <row r="32" spans="1:79" ht="19.5" customHeight="1">
      <c r="A32" s="120"/>
      <c r="B32" s="120"/>
      <c r="C32" s="204">
        <v>6050</v>
      </c>
      <c r="D32" s="205"/>
      <c r="E32" s="205">
        <v>300000</v>
      </c>
      <c r="F32" s="205"/>
      <c r="G32" s="205"/>
      <c r="H32" s="205"/>
      <c r="I32" s="205"/>
      <c r="J32" s="205">
        <v>300000</v>
      </c>
      <c r="BX32" s="1"/>
      <c r="BY32" s="1"/>
      <c r="BZ32" s="1"/>
      <c r="CA32" s="1"/>
    </row>
    <row r="33" spans="1:79" ht="19.5" customHeight="1">
      <c r="A33" s="120"/>
      <c r="B33" s="120">
        <v>90005</v>
      </c>
      <c r="C33" s="121"/>
      <c r="D33" s="122">
        <f>D34</f>
        <v>0</v>
      </c>
      <c r="E33" s="122">
        <f aca="true" t="shared" si="5" ref="E33:J33">E35</f>
        <v>0</v>
      </c>
      <c r="F33" s="122">
        <f t="shared" si="5"/>
        <v>0</v>
      </c>
      <c r="G33" s="122">
        <f t="shared" si="5"/>
        <v>0</v>
      </c>
      <c r="H33" s="122">
        <f t="shared" si="5"/>
        <v>0</v>
      </c>
      <c r="I33" s="122">
        <f t="shared" si="5"/>
        <v>0</v>
      </c>
      <c r="J33" s="122">
        <f t="shared" si="5"/>
        <v>0</v>
      </c>
      <c r="BX33" s="1"/>
      <c r="BY33" s="1"/>
      <c r="BZ33" s="1"/>
      <c r="CA33" s="1"/>
    </row>
    <row r="34" spans="1:79" ht="19.5" customHeight="1">
      <c r="A34" s="116"/>
      <c r="B34" s="116"/>
      <c r="C34" s="118">
        <v>6620</v>
      </c>
      <c r="D34" s="119"/>
      <c r="E34" s="119"/>
      <c r="F34" s="119"/>
      <c r="G34" s="117"/>
      <c r="H34" s="117"/>
      <c r="I34" s="117"/>
      <c r="J34" s="110"/>
      <c r="BX34" s="1"/>
      <c r="BY34" s="1"/>
      <c r="BZ34" s="1"/>
      <c r="CA34" s="1"/>
    </row>
    <row r="35" spans="1:79" ht="19.5" customHeight="1">
      <c r="A35" s="116"/>
      <c r="B35" s="116"/>
      <c r="C35" s="118">
        <v>6050</v>
      </c>
      <c r="D35" s="119"/>
      <c r="E35" s="119"/>
      <c r="F35" s="123"/>
      <c r="G35" s="117"/>
      <c r="H35" s="117"/>
      <c r="I35" s="117"/>
      <c r="J35" s="110"/>
      <c r="BX35" s="1"/>
      <c r="BY35" s="1"/>
      <c r="BZ35" s="1"/>
      <c r="CA35" s="1"/>
    </row>
    <row r="36" spans="1:75" s="76" customFormat="1" ht="19.5" customHeight="1">
      <c r="A36" s="77">
        <v>921</v>
      </c>
      <c r="B36" s="77"/>
      <c r="C36" s="77"/>
      <c r="D36" s="83">
        <f aca="true" t="shared" si="6" ref="D36:J36">D37+D40</f>
        <v>9216</v>
      </c>
      <c r="E36" s="83">
        <f t="shared" si="6"/>
        <v>9216</v>
      </c>
      <c r="F36" s="83">
        <f t="shared" si="6"/>
        <v>9216</v>
      </c>
      <c r="G36" s="83">
        <f t="shared" si="6"/>
        <v>0</v>
      </c>
      <c r="H36" s="83">
        <f t="shared" si="6"/>
        <v>0</v>
      </c>
      <c r="I36" s="83">
        <f t="shared" si="6"/>
        <v>9216</v>
      </c>
      <c r="J36" s="83">
        <f t="shared" si="6"/>
        <v>0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</row>
    <row r="37" spans="1:75" s="76" customFormat="1" ht="19.5" customHeight="1">
      <c r="A37" s="87"/>
      <c r="B37" s="87">
        <v>92109</v>
      </c>
      <c r="C37" s="87"/>
      <c r="D37" s="88">
        <f>D38</f>
        <v>5000</v>
      </c>
      <c r="E37" s="88">
        <f>E39</f>
        <v>5000</v>
      </c>
      <c r="F37" s="88">
        <f>F39</f>
        <v>5000</v>
      </c>
      <c r="G37" s="88">
        <f>G39</f>
        <v>0</v>
      </c>
      <c r="H37" s="88">
        <f>H39</f>
        <v>0</v>
      </c>
      <c r="I37" s="88">
        <f>I39</f>
        <v>5000</v>
      </c>
      <c r="J37" s="88">
        <f>J38</f>
        <v>0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</row>
    <row r="38" spans="1:75" s="76" customFormat="1" ht="19.5" customHeight="1">
      <c r="A38" s="87"/>
      <c r="C38" s="109">
        <v>2320</v>
      </c>
      <c r="D38" s="110">
        <v>5000</v>
      </c>
      <c r="E38" s="111"/>
      <c r="F38" s="111"/>
      <c r="G38" s="111"/>
      <c r="H38" s="111"/>
      <c r="I38" s="111"/>
      <c r="J38" s="111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</row>
    <row r="39" spans="1:79" ht="19.5" customHeight="1">
      <c r="A39" s="31"/>
      <c r="B39" s="31"/>
      <c r="C39" s="109">
        <v>2480</v>
      </c>
      <c r="D39" s="110"/>
      <c r="E39" s="110">
        <v>5000</v>
      </c>
      <c r="F39" s="110">
        <v>5000</v>
      </c>
      <c r="G39" s="110">
        <v>0</v>
      </c>
      <c r="H39" s="110">
        <v>0</v>
      </c>
      <c r="I39" s="110">
        <v>5000</v>
      </c>
      <c r="J39" s="110">
        <v>0</v>
      </c>
      <c r="BX39" s="1"/>
      <c r="BY39" s="1"/>
      <c r="BZ39" s="1"/>
      <c r="CA39" s="1"/>
    </row>
    <row r="40" spans="1:79" ht="19.5" customHeight="1">
      <c r="A40" s="31"/>
      <c r="B40" s="87">
        <v>92116</v>
      </c>
      <c r="C40" s="31"/>
      <c r="D40" s="108">
        <f>D41</f>
        <v>4216</v>
      </c>
      <c r="E40" s="108">
        <f aca="true" t="shared" si="7" ref="E40:J40">E42</f>
        <v>4216</v>
      </c>
      <c r="F40" s="108">
        <f t="shared" si="7"/>
        <v>4216</v>
      </c>
      <c r="G40" s="108">
        <f t="shared" si="7"/>
        <v>0</v>
      </c>
      <c r="H40" s="108">
        <f t="shared" si="7"/>
        <v>0</v>
      </c>
      <c r="I40" s="108">
        <f t="shared" si="7"/>
        <v>4216</v>
      </c>
      <c r="J40" s="108">
        <f t="shared" si="7"/>
        <v>0</v>
      </c>
      <c r="BX40" s="1"/>
      <c r="BY40" s="1"/>
      <c r="BZ40" s="1"/>
      <c r="CA40" s="1"/>
    </row>
    <row r="41" spans="1:75" s="76" customFormat="1" ht="19.5" customHeight="1">
      <c r="A41" s="87"/>
      <c r="C41" s="109">
        <v>2320</v>
      </c>
      <c r="D41" s="110">
        <v>4216</v>
      </c>
      <c r="E41" s="111"/>
      <c r="F41" s="111"/>
      <c r="G41" s="111"/>
      <c r="H41" s="111"/>
      <c r="I41" s="111"/>
      <c r="J41" s="111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</row>
    <row r="42" spans="1:79" ht="19.5" customHeight="1">
      <c r="A42" s="31"/>
      <c r="B42" s="31"/>
      <c r="C42" s="109">
        <v>2480</v>
      </c>
      <c r="D42" s="110"/>
      <c r="E42" s="110">
        <v>4216</v>
      </c>
      <c r="F42" s="110">
        <v>4216</v>
      </c>
      <c r="G42" s="110">
        <v>0</v>
      </c>
      <c r="H42" s="110">
        <v>0</v>
      </c>
      <c r="I42" s="110">
        <v>4216</v>
      </c>
      <c r="J42" s="110"/>
      <c r="BX42" s="1"/>
      <c r="BY42" s="1"/>
      <c r="BZ42" s="1"/>
      <c r="CA42" s="1"/>
    </row>
    <row r="43" spans="1:79" ht="19.5" customHeight="1">
      <c r="A43" s="372" t="s">
        <v>161</v>
      </c>
      <c r="B43" s="373"/>
      <c r="C43" s="374"/>
      <c r="D43" s="115">
        <f>D36+D29+D25+D8</f>
        <v>959673</v>
      </c>
      <c r="E43" s="115">
        <f aca="true" t="shared" si="8" ref="E43:J43">E36+E29+E25+E8</f>
        <v>959673</v>
      </c>
      <c r="F43" s="115">
        <f t="shared" si="8"/>
        <v>109673</v>
      </c>
      <c r="G43" s="115">
        <f t="shared" si="8"/>
        <v>3000</v>
      </c>
      <c r="H43" s="115">
        <f t="shared" si="8"/>
        <v>437</v>
      </c>
      <c r="I43" s="115">
        <f t="shared" si="8"/>
        <v>9216</v>
      </c>
      <c r="J43" s="115">
        <f t="shared" si="8"/>
        <v>950000</v>
      </c>
      <c r="BX43" s="1"/>
      <c r="BY43" s="1"/>
      <c r="BZ43" s="1"/>
      <c r="CA43" s="1"/>
    </row>
    <row r="44" spans="1:79" ht="24.75" customHeight="1">
      <c r="A44" s="376"/>
      <c r="B44" s="376"/>
      <c r="C44" s="376"/>
      <c r="E44" s="89"/>
      <c r="F44" s="89"/>
      <c r="G44" s="89"/>
      <c r="H44" s="89"/>
      <c r="I44" s="89"/>
      <c r="J44" s="89"/>
      <c r="BX44" s="1"/>
      <c r="BY44" s="1"/>
      <c r="BZ44" s="1"/>
      <c r="CA44" s="1"/>
    </row>
    <row r="46" spans="1:4" ht="15">
      <c r="A46" s="375"/>
      <c r="B46" s="375"/>
      <c r="C46" s="375"/>
      <c r="D46" s="375"/>
    </row>
    <row r="47" ht="14.25">
      <c r="A47" s="18" t="s">
        <v>96</v>
      </c>
    </row>
  </sheetData>
  <sheetProtection/>
  <mergeCells count="13">
    <mergeCell ref="A43:C43"/>
    <mergeCell ref="G5:I5"/>
    <mergeCell ref="J5:J6"/>
    <mergeCell ref="A46:D46"/>
    <mergeCell ref="A44:C44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16" right="0.17" top="0.6" bottom="0.3937007874015748" header="0.16" footer="0.5118110236220472"/>
  <pageSetup horizontalDpi="600" verticalDpi="600" orientation="landscape" paperSize="9" scale="90" r:id="rId1"/>
  <headerFooter alignWithMargins="0">
    <oddHeader>&amp;RZałącznik nr 6     
do uchwały Rady Miejskiej w Jezioranach nr XXXIV/400/2010
z dnia 15 lipca  2010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L23" sqref="L23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1:6" ht="60" customHeight="1">
      <c r="A1" s="392" t="s">
        <v>217</v>
      </c>
      <c r="B1" s="392"/>
      <c r="C1" s="392"/>
      <c r="D1" s="392"/>
      <c r="E1" s="392"/>
      <c r="F1" s="392"/>
    </row>
    <row r="2" spans="5:6" ht="19.5" customHeight="1">
      <c r="E2" s="208"/>
      <c r="F2" s="208"/>
    </row>
    <row r="3" spans="5:8" ht="19.5" customHeight="1">
      <c r="E3" s="1"/>
      <c r="H3" s="33" t="s">
        <v>31</v>
      </c>
    </row>
    <row r="4" spans="1:8" ht="18.75" customHeight="1">
      <c r="A4" s="383" t="s">
        <v>45</v>
      </c>
      <c r="B4" s="383" t="s">
        <v>1</v>
      </c>
      <c r="C4" s="383" t="s">
        <v>2</v>
      </c>
      <c r="D4" s="383" t="s">
        <v>82</v>
      </c>
      <c r="E4" s="383" t="s">
        <v>218</v>
      </c>
      <c r="F4" s="396" t="s">
        <v>219</v>
      </c>
      <c r="G4" s="397"/>
      <c r="H4" s="398"/>
    </row>
    <row r="5" spans="1:8" ht="18.75" customHeight="1">
      <c r="A5" s="384"/>
      <c r="B5" s="384"/>
      <c r="C5" s="384"/>
      <c r="D5" s="384"/>
      <c r="E5" s="399"/>
      <c r="F5" s="209" t="s">
        <v>220</v>
      </c>
      <c r="G5" s="209" t="s">
        <v>221</v>
      </c>
      <c r="H5" s="209" t="s">
        <v>222</v>
      </c>
    </row>
    <row r="6" spans="1:8" s="211" customFormat="1" ht="7.5" customHeight="1">
      <c r="A6" s="210">
        <v>1</v>
      </c>
      <c r="B6" s="210">
        <v>2</v>
      </c>
      <c r="C6" s="210">
        <v>3</v>
      </c>
      <c r="D6" s="210">
        <v>4</v>
      </c>
      <c r="E6" s="210">
        <v>5</v>
      </c>
      <c r="F6" s="210">
        <v>6</v>
      </c>
      <c r="G6" s="210">
        <v>7</v>
      </c>
      <c r="H6" s="210">
        <v>8</v>
      </c>
    </row>
    <row r="7" spans="1:8" ht="21" customHeight="1">
      <c r="A7" s="385" t="s">
        <v>223</v>
      </c>
      <c r="B7" s="386"/>
      <c r="C7" s="386"/>
      <c r="D7" s="386"/>
      <c r="E7" s="386"/>
      <c r="F7" s="386"/>
      <c r="G7" s="386"/>
      <c r="H7" s="387"/>
    </row>
    <row r="8" spans="1:8" ht="19.5" customHeight="1">
      <c r="A8" s="212">
        <v>1</v>
      </c>
      <c r="B8" s="212">
        <v>921</v>
      </c>
      <c r="C8" s="212">
        <v>92109</v>
      </c>
      <c r="D8" s="212">
        <v>2480</v>
      </c>
      <c r="E8" s="212" t="s">
        <v>224</v>
      </c>
      <c r="F8" s="213">
        <v>0</v>
      </c>
      <c r="G8" s="213">
        <v>520000</v>
      </c>
      <c r="H8" s="213">
        <v>0</v>
      </c>
    </row>
    <row r="9" spans="1:8" ht="19.5" customHeight="1">
      <c r="A9" s="212">
        <v>2</v>
      </c>
      <c r="B9" s="212">
        <v>921</v>
      </c>
      <c r="C9" s="212">
        <v>92116</v>
      </c>
      <c r="D9" s="212">
        <v>2480</v>
      </c>
      <c r="E9" s="212" t="s">
        <v>225</v>
      </c>
      <c r="F9" s="213">
        <v>0</v>
      </c>
      <c r="G9" s="213">
        <v>204800</v>
      </c>
      <c r="H9" s="213">
        <v>0</v>
      </c>
    </row>
    <row r="10" spans="1:8" ht="19.5" customHeight="1">
      <c r="A10" s="212">
        <v>3</v>
      </c>
      <c r="B10" s="212">
        <v>921</v>
      </c>
      <c r="C10" s="212">
        <v>92109</v>
      </c>
      <c r="D10" s="212">
        <v>2488</v>
      </c>
      <c r="E10" s="212" t="s">
        <v>224</v>
      </c>
      <c r="F10" s="213">
        <v>0</v>
      </c>
      <c r="G10" s="213">
        <v>2738.18</v>
      </c>
      <c r="H10" s="213">
        <v>0</v>
      </c>
    </row>
    <row r="11" spans="1:8" ht="19.5" customHeight="1">
      <c r="A11" s="212">
        <v>4</v>
      </c>
      <c r="B11" s="212">
        <v>921</v>
      </c>
      <c r="C11" s="212">
        <v>92109</v>
      </c>
      <c r="D11" s="212">
        <v>2489</v>
      </c>
      <c r="E11" s="212" t="s">
        <v>224</v>
      </c>
      <c r="F11" s="213">
        <v>0</v>
      </c>
      <c r="G11" s="213">
        <v>9682.53</v>
      </c>
      <c r="H11" s="213">
        <v>0</v>
      </c>
    </row>
    <row r="12" spans="1:8" ht="19.5" customHeight="1">
      <c r="A12" s="212">
        <v>5</v>
      </c>
      <c r="B12" s="212">
        <v>921</v>
      </c>
      <c r="C12" s="212">
        <v>92109</v>
      </c>
      <c r="D12" s="212">
        <v>6220</v>
      </c>
      <c r="E12" s="212" t="s">
        <v>224</v>
      </c>
      <c r="F12" s="213">
        <v>0</v>
      </c>
      <c r="G12" s="213">
        <v>0</v>
      </c>
      <c r="H12" s="213">
        <v>28000</v>
      </c>
    </row>
    <row r="13" spans="1:8" ht="19.5" customHeight="1">
      <c r="A13" s="212">
        <v>6</v>
      </c>
      <c r="B13" s="212">
        <v>921</v>
      </c>
      <c r="C13" s="212">
        <v>92109</v>
      </c>
      <c r="D13" s="212">
        <v>6228</v>
      </c>
      <c r="E13" s="212" t="s">
        <v>224</v>
      </c>
      <c r="F13" s="213">
        <v>0</v>
      </c>
      <c r="G13" s="213">
        <v>0</v>
      </c>
      <c r="H13" s="213">
        <v>343041.67</v>
      </c>
    </row>
    <row r="14" spans="1:8" ht="19.5" customHeight="1">
      <c r="A14" s="212">
        <v>7</v>
      </c>
      <c r="B14" s="212">
        <v>921</v>
      </c>
      <c r="C14" s="212">
        <v>92109</v>
      </c>
      <c r="D14" s="212">
        <v>6229</v>
      </c>
      <c r="E14" s="212" t="s">
        <v>224</v>
      </c>
      <c r="F14" s="213">
        <v>0</v>
      </c>
      <c r="G14" s="213">
        <v>0</v>
      </c>
      <c r="H14" s="213">
        <v>214973.09</v>
      </c>
    </row>
    <row r="15" spans="1:8" ht="19.5" customHeight="1">
      <c r="A15" s="391"/>
      <c r="B15" s="228"/>
      <c r="C15" s="228"/>
      <c r="D15" s="228"/>
      <c r="E15" s="212" t="s">
        <v>226</v>
      </c>
      <c r="F15" s="213">
        <f>F8+F9+F10+F11+F12+F13+F14</f>
        <v>0</v>
      </c>
      <c r="G15" s="213">
        <f>G8+G9+G10+G11+G12+G13+G14</f>
        <v>737220.7100000001</v>
      </c>
      <c r="H15" s="213">
        <f>H8+H9+H10+H11+H12+H13+H14</f>
        <v>586014.76</v>
      </c>
    </row>
    <row r="16" spans="1:8" ht="21" customHeight="1">
      <c r="A16" s="388" t="s">
        <v>227</v>
      </c>
      <c r="B16" s="389"/>
      <c r="C16" s="389"/>
      <c r="D16" s="389"/>
      <c r="E16" s="389"/>
      <c r="F16" s="389"/>
      <c r="G16" s="389"/>
      <c r="H16" s="390"/>
    </row>
    <row r="17" spans="1:8" s="216" customFormat="1" ht="19.5" customHeight="1">
      <c r="A17" s="214">
        <v>1</v>
      </c>
      <c r="B17" s="214">
        <v>801</v>
      </c>
      <c r="C17" s="214">
        <v>80104</v>
      </c>
      <c r="D17" s="214">
        <v>2540</v>
      </c>
      <c r="E17" s="214" t="s">
        <v>228</v>
      </c>
      <c r="F17" s="215">
        <v>0</v>
      </c>
      <c r="G17" s="215">
        <v>172690</v>
      </c>
      <c r="H17" s="215">
        <v>0</v>
      </c>
    </row>
    <row r="18" spans="1:8" s="216" customFormat="1" ht="19.5" customHeight="1">
      <c r="A18" s="214">
        <v>2</v>
      </c>
      <c r="B18" s="214">
        <v>921</v>
      </c>
      <c r="C18" s="214">
        <v>92120</v>
      </c>
      <c r="D18" s="214">
        <v>2720</v>
      </c>
      <c r="E18" s="214" t="s">
        <v>229</v>
      </c>
      <c r="F18" s="215">
        <v>0</v>
      </c>
      <c r="G18" s="215">
        <v>0</v>
      </c>
      <c r="H18" s="215">
        <v>20000</v>
      </c>
    </row>
    <row r="19" spans="1:8" s="216" customFormat="1" ht="19.5" customHeight="1">
      <c r="A19" s="214">
        <v>3</v>
      </c>
      <c r="B19" s="214">
        <v>851</v>
      </c>
      <c r="C19" s="214">
        <v>85154</v>
      </c>
      <c r="D19" s="214">
        <v>2820</v>
      </c>
      <c r="E19" s="214" t="s">
        <v>230</v>
      </c>
      <c r="F19" s="215">
        <v>0</v>
      </c>
      <c r="G19" s="215">
        <v>0</v>
      </c>
      <c r="H19" s="215">
        <v>16000</v>
      </c>
    </row>
    <row r="20" spans="1:8" s="216" customFormat="1" ht="19.5" customHeight="1">
      <c r="A20" s="214">
        <v>4</v>
      </c>
      <c r="B20" s="214">
        <v>852</v>
      </c>
      <c r="C20" s="214">
        <v>85295</v>
      </c>
      <c r="D20" s="214">
        <v>2830</v>
      </c>
      <c r="E20" s="214" t="s">
        <v>231</v>
      </c>
      <c r="F20" s="215">
        <v>0</v>
      </c>
      <c r="G20" s="215">
        <v>0</v>
      </c>
      <c r="H20" s="215">
        <v>4000</v>
      </c>
    </row>
    <row r="21" spans="1:8" s="216" customFormat="1" ht="19.5" customHeight="1">
      <c r="A21" s="214">
        <v>6</v>
      </c>
      <c r="B21" s="214">
        <v>926</v>
      </c>
      <c r="C21" s="214">
        <v>92605</v>
      </c>
      <c r="D21" s="214">
        <v>2830</v>
      </c>
      <c r="E21" s="214" t="s">
        <v>232</v>
      </c>
      <c r="F21" s="215">
        <v>0</v>
      </c>
      <c r="G21" s="215">
        <v>0</v>
      </c>
      <c r="H21" s="215">
        <v>51414.37</v>
      </c>
    </row>
    <row r="22" spans="1:8" ht="19.5" customHeight="1">
      <c r="A22" s="391"/>
      <c r="B22" s="228"/>
      <c r="C22" s="228"/>
      <c r="D22" s="228"/>
      <c r="E22" s="212" t="s">
        <v>226</v>
      </c>
      <c r="F22" s="213">
        <f>F17+F18+F19+F20+F21</f>
        <v>0</v>
      </c>
      <c r="G22" s="213">
        <f>G17+G18+G19+G20+G21</f>
        <v>172690</v>
      </c>
      <c r="H22" s="213">
        <f>H17+H18+H19+H20+H21</f>
        <v>91414.37</v>
      </c>
    </row>
    <row r="23" spans="1:8" ht="19.5" customHeight="1">
      <c r="A23" s="393" t="s">
        <v>233</v>
      </c>
      <c r="B23" s="394"/>
      <c r="C23" s="394"/>
      <c r="D23" s="394"/>
      <c r="E23" s="395"/>
      <c r="F23" s="217">
        <f>F15+F22</f>
        <v>0</v>
      </c>
      <c r="G23" s="217">
        <f>G15+G22</f>
        <v>909910.7100000001</v>
      </c>
      <c r="H23" s="217">
        <f>H15+H22</f>
        <v>677429.13</v>
      </c>
    </row>
    <row r="26" ht="14.25">
      <c r="A26" s="218" t="s">
        <v>234</v>
      </c>
    </row>
  </sheetData>
  <sheetProtection/>
  <mergeCells count="12">
    <mergeCell ref="A1:F1"/>
    <mergeCell ref="A23:E23"/>
    <mergeCell ref="F4:H4"/>
    <mergeCell ref="E4:E5"/>
    <mergeCell ref="D4:D5"/>
    <mergeCell ref="C4:C5"/>
    <mergeCell ref="B4:B5"/>
    <mergeCell ref="A4:A5"/>
    <mergeCell ref="A7:H7"/>
    <mergeCell ref="A16:H16"/>
    <mergeCell ref="A15:D15"/>
    <mergeCell ref="A22:D22"/>
  </mergeCells>
  <printOptions horizontalCentered="1"/>
  <pageMargins left="0.3937007874015748" right="0.3937007874015748" top="0.64" bottom="0.984251968503937" header="0.22" footer="0.5118110236220472"/>
  <pageSetup horizontalDpi="600" verticalDpi="600" orientation="landscape" paperSize="9" scale="95" r:id="rId1"/>
  <headerFooter alignWithMargins="0">
    <oddHeader>&amp;R&amp;9Załącznik nr 7 
do uchwały Rady Miejskiej w Jezioranach  nr XXXIV/        /2010
z dnia  15 lipca   2010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view="pageLayout" workbookViewId="0" topLeftCell="A1">
      <selection activeCell="J16" sqref="J16"/>
    </sheetView>
  </sheetViews>
  <sheetFormatPr defaultColWidth="9.00390625" defaultRowHeight="12.75"/>
  <cols>
    <col min="1" max="1" width="3.75390625" style="1" customWidth="1"/>
    <col min="2" max="2" width="14.75390625" style="1" customWidth="1"/>
    <col min="3" max="3" width="4.00390625" style="1" customWidth="1"/>
    <col min="4" max="4" width="11.00390625" style="1" customWidth="1"/>
    <col min="5" max="5" width="11.625" style="1" customWidth="1"/>
    <col min="6" max="6" width="11.125" style="1" customWidth="1"/>
    <col min="7" max="7" width="11.875" style="1" customWidth="1"/>
    <col min="8" max="8" width="10.75390625" style="1" customWidth="1"/>
    <col min="9" max="9" width="10.875" style="1" customWidth="1"/>
    <col min="10" max="10" width="12.00390625" style="224" customWidth="1"/>
    <col min="11" max="11" width="10.375" style="1" customWidth="1"/>
    <col min="12" max="16384" width="9.125" style="1" customWidth="1"/>
  </cols>
  <sheetData>
    <row r="1" spans="1:3" ht="15" customHeight="1">
      <c r="A1" s="412"/>
      <c r="B1" s="412"/>
      <c r="C1" s="412"/>
    </row>
    <row r="2" spans="1:8" ht="15" customHeight="1">
      <c r="A2" s="411" t="s">
        <v>120</v>
      </c>
      <c r="B2" s="411"/>
      <c r="C2" s="411"/>
      <c r="D2" s="411"/>
      <c r="E2" s="411"/>
      <c r="F2" s="411"/>
      <c r="G2" s="411"/>
      <c r="H2" s="194"/>
    </row>
    <row r="5" spans="1:9" ht="12.75">
      <c r="A5" s="187" t="s">
        <v>84</v>
      </c>
      <c r="B5" s="188" t="s">
        <v>4</v>
      </c>
      <c r="C5" s="98" t="s">
        <v>85</v>
      </c>
      <c r="D5" s="155"/>
      <c r="E5" s="7"/>
      <c r="F5" s="7"/>
      <c r="G5" s="155"/>
      <c r="H5" s="155"/>
      <c r="I5" s="207"/>
    </row>
    <row r="6" spans="1:10" ht="12.75" customHeight="1">
      <c r="A6" s="36"/>
      <c r="B6" s="41"/>
      <c r="C6" s="27" t="s">
        <v>3</v>
      </c>
      <c r="D6" s="406" t="s">
        <v>168</v>
      </c>
      <c r="E6" s="409" t="s">
        <v>185</v>
      </c>
      <c r="F6" s="192"/>
      <c r="G6" s="406" t="s">
        <v>197</v>
      </c>
      <c r="H6" s="406" t="s">
        <v>199</v>
      </c>
      <c r="I6" s="404" t="s">
        <v>216</v>
      </c>
      <c r="J6" s="400" t="s">
        <v>238</v>
      </c>
    </row>
    <row r="7" spans="1:10" ht="13.5" thickBot="1">
      <c r="A7" s="189"/>
      <c r="B7" s="190"/>
      <c r="C7" s="191"/>
      <c r="D7" s="408"/>
      <c r="E7" s="410"/>
      <c r="F7" s="193"/>
      <c r="G7" s="408"/>
      <c r="H7" s="407"/>
      <c r="I7" s="405"/>
      <c r="J7" s="401"/>
    </row>
    <row r="8" spans="1:10" ht="9" customHeight="1" thickBot="1">
      <c r="A8" s="184">
        <v>1</v>
      </c>
      <c r="B8" s="185">
        <v>2</v>
      </c>
      <c r="C8" s="186">
        <v>3</v>
      </c>
      <c r="D8" s="183"/>
      <c r="E8" s="182"/>
      <c r="F8" s="182"/>
      <c r="G8" s="183"/>
      <c r="H8" s="206"/>
      <c r="I8" s="220"/>
      <c r="J8" s="207"/>
    </row>
    <row r="9" spans="1:10" ht="19.5" customHeight="1">
      <c r="A9" s="159" t="s">
        <v>7</v>
      </c>
      <c r="B9" s="160" t="s">
        <v>86</v>
      </c>
      <c r="C9" s="99"/>
      <c r="D9" s="176">
        <v>28260816.09</v>
      </c>
      <c r="E9" s="177">
        <v>27090624.34</v>
      </c>
      <c r="F9" s="177">
        <v>27195708.34</v>
      </c>
      <c r="G9" s="176">
        <v>27350095.34</v>
      </c>
      <c r="H9" s="176">
        <v>28048453.85</v>
      </c>
      <c r="I9" s="221">
        <v>28782253.07</v>
      </c>
      <c r="J9" s="219">
        <v>27702344.17</v>
      </c>
    </row>
    <row r="10" spans="1:10" ht="19.5" customHeight="1">
      <c r="A10" s="161" t="s">
        <v>8</v>
      </c>
      <c r="B10" s="162" t="s">
        <v>46</v>
      </c>
      <c r="C10" s="99"/>
      <c r="D10" s="176">
        <v>36399475.84</v>
      </c>
      <c r="E10" s="177">
        <v>35883977.51</v>
      </c>
      <c r="F10" s="177">
        <v>36487190.31</v>
      </c>
      <c r="G10" s="176">
        <v>38372968.89</v>
      </c>
      <c r="H10" s="176">
        <v>36590246.55</v>
      </c>
      <c r="I10" s="221">
        <v>36994109.28</v>
      </c>
      <c r="J10" s="219">
        <v>35868305.15</v>
      </c>
    </row>
    <row r="11" spans="1:10" ht="12.75" customHeight="1">
      <c r="A11" s="161"/>
      <c r="B11" s="162" t="s">
        <v>87</v>
      </c>
      <c r="C11" s="99"/>
      <c r="D11" s="176"/>
      <c r="E11" s="177"/>
      <c r="F11" s="177"/>
      <c r="G11" s="176"/>
      <c r="H11" s="176"/>
      <c r="I11" s="220"/>
      <c r="J11" s="219"/>
    </row>
    <row r="12" spans="1:10" ht="19.5" customHeight="1" thickBot="1">
      <c r="A12" s="163"/>
      <c r="B12" s="164" t="s">
        <v>88</v>
      </c>
      <c r="C12" s="99"/>
      <c r="D12" s="141">
        <f aca="true" t="shared" si="0" ref="D12:J12">D9-D10</f>
        <v>-8138659.750000004</v>
      </c>
      <c r="E12" s="141">
        <f t="shared" si="0"/>
        <v>-8793353.169999998</v>
      </c>
      <c r="F12" s="141">
        <f t="shared" si="0"/>
        <v>-9291481.970000003</v>
      </c>
      <c r="G12" s="141">
        <f t="shared" si="0"/>
        <v>-11022873.55</v>
      </c>
      <c r="H12" s="141">
        <f t="shared" si="0"/>
        <v>-8541792.699999996</v>
      </c>
      <c r="I12" s="141">
        <f t="shared" si="0"/>
        <v>-8211856.210000001</v>
      </c>
      <c r="J12" s="225">
        <f t="shared" si="0"/>
        <v>-8165960.979999997</v>
      </c>
    </row>
    <row r="13" spans="1:10" ht="14.25" customHeight="1" thickBot="1">
      <c r="A13" s="165" t="s">
        <v>6</v>
      </c>
      <c r="B13" s="166" t="s">
        <v>89</v>
      </c>
      <c r="C13" s="100"/>
      <c r="D13" s="142">
        <f aca="true" t="shared" si="1" ref="D13:J13">D15-D26</f>
        <v>8138659.75</v>
      </c>
      <c r="E13" s="142">
        <f t="shared" si="1"/>
        <v>8793353.17</v>
      </c>
      <c r="F13" s="142">
        <f t="shared" si="1"/>
        <v>10336327.41</v>
      </c>
      <c r="G13" s="142">
        <f t="shared" si="1"/>
        <v>9291481.97</v>
      </c>
      <c r="H13" s="142">
        <f t="shared" si="1"/>
        <v>8541792.700000001</v>
      </c>
      <c r="I13" s="142">
        <f t="shared" si="1"/>
        <v>8211856.209999998</v>
      </c>
      <c r="J13" s="225">
        <f t="shared" si="1"/>
        <v>8165960.9799999995</v>
      </c>
    </row>
    <row r="14" spans="1:10" ht="14.25" customHeight="1" thickBot="1">
      <c r="A14" s="180"/>
      <c r="B14" s="181"/>
      <c r="C14" s="100"/>
      <c r="D14" s="142">
        <f>D12-D26</f>
        <v>-9811036.170000004</v>
      </c>
      <c r="E14" s="142">
        <f>E12-E26</f>
        <v>-10465729.589999998</v>
      </c>
      <c r="F14" s="142">
        <f>F12-F26</f>
        <v>-10963858.390000002</v>
      </c>
      <c r="G14" s="142">
        <f>G15-G26</f>
        <v>9291481.97</v>
      </c>
      <c r="H14" s="142">
        <f>H15-H26</f>
        <v>8541792.700000001</v>
      </c>
      <c r="I14" s="142">
        <f>I15-I26</f>
        <v>8211856.209999998</v>
      </c>
      <c r="J14" s="225">
        <f>J15-J26</f>
        <v>8165960.9799999995</v>
      </c>
    </row>
    <row r="15" spans="1:11" ht="19.5" customHeight="1" thickBot="1">
      <c r="A15" s="402" t="s">
        <v>17</v>
      </c>
      <c r="B15" s="403"/>
      <c r="C15" s="99"/>
      <c r="D15" s="142">
        <f aca="true" t="shared" si="2" ref="D15:J15">D16+D17+D18+D20+D21+D22+D23+D24+D25</f>
        <v>9811036.17</v>
      </c>
      <c r="E15" s="142">
        <f t="shared" si="2"/>
        <v>10465729.59</v>
      </c>
      <c r="F15" s="142">
        <f t="shared" si="2"/>
        <v>12008703.83</v>
      </c>
      <c r="G15" s="142">
        <f t="shared" si="2"/>
        <v>10963858.39</v>
      </c>
      <c r="H15" s="142">
        <f>H16+H17+H18+H20+H21+H22+H23+H24+H25</f>
        <v>10214169.120000001</v>
      </c>
      <c r="I15" s="142">
        <f t="shared" si="2"/>
        <v>9858546.489999998</v>
      </c>
      <c r="J15" s="225">
        <f t="shared" si="2"/>
        <v>9812651.26</v>
      </c>
      <c r="K15" s="127"/>
    </row>
    <row r="16" spans="1:11" ht="15" customHeight="1">
      <c r="A16" s="167" t="s">
        <v>7</v>
      </c>
      <c r="B16" s="168" t="s">
        <v>11</v>
      </c>
      <c r="C16" s="101" t="s">
        <v>18</v>
      </c>
      <c r="D16" s="176">
        <v>4167221.17</v>
      </c>
      <c r="E16" s="177">
        <v>3442781.08</v>
      </c>
      <c r="F16" s="177">
        <v>5193989.47</v>
      </c>
      <c r="G16" s="176">
        <v>5193989.47</v>
      </c>
      <c r="H16" s="176">
        <v>4645095.2</v>
      </c>
      <c r="I16" s="222">
        <v>4825615.39</v>
      </c>
      <c r="J16" s="225">
        <v>5446581.8</v>
      </c>
      <c r="K16" s="127"/>
    </row>
    <row r="17" spans="1:11" ht="15.75" customHeight="1">
      <c r="A17" s="161" t="s">
        <v>8</v>
      </c>
      <c r="B17" s="162" t="s">
        <v>12</v>
      </c>
      <c r="C17" s="101" t="s">
        <v>18</v>
      </c>
      <c r="D17" s="176">
        <v>1056235</v>
      </c>
      <c r="E17" s="157">
        <v>1923255</v>
      </c>
      <c r="F17" s="157">
        <v>526000</v>
      </c>
      <c r="G17" s="176">
        <v>526000</v>
      </c>
      <c r="H17" s="176">
        <v>526000</v>
      </c>
      <c r="I17" s="222">
        <v>750498.01</v>
      </c>
      <c r="J17" s="225">
        <v>846000</v>
      </c>
      <c r="K17" s="127"/>
    </row>
    <row r="18" spans="1:11" ht="64.5" customHeight="1">
      <c r="A18" s="161" t="s">
        <v>9</v>
      </c>
      <c r="B18" s="169" t="s">
        <v>239</v>
      </c>
      <c r="C18" s="101" t="s">
        <v>37</v>
      </c>
      <c r="D18" s="176">
        <v>4587580</v>
      </c>
      <c r="E18" s="157">
        <v>5099693.51</v>
      </c>
      <c r="F18" s="157">
        <v>6288714.36</v>
      </c>
      <c r="G18" s="176">
        <v>5243868.92</v>
      </c>
      <c r="H18" s="176">
        <v>5043073.92</v>
      </c>
      <c r="I18" s="222">
        <v>4282433.09</v>
      </c>
      <c r="J18" s="225">
        <v>3520069.46</v>
      </c>
      <c r="K18" s="127"/>
    </row>
    <row r="19" spans="1:11" ht="24.75" customHeight="1">
      <c r="A19" s="161"/>
      <c r="B19" s="170" t="s">
        <v>240</v>
      </c>
      <c r="C19" s="178"/>
      <c r="D19" s="143">
        <f aca="true" t="shared" si="3" ref="D19:J19">D16+D17</f>
        <v>5223456.17</v>
      </c>
      <c r="E19" s="158">
        <f t="shared" si="3"/>
        <v>5366036.08</v>
      </c>
      <c r="F19" s="158">
        <f t="shared" si="3"/>
        <v>5719989.47</v>
      </c>
      <c r="G19" s="143">
        <f t="shared" si="3"/>
        <v>5719989.47</v>
      </c>
      <c r="H19" s="143">
        <f t="shared" si="3"/>
        <v>5171095.2</v>
      </c>
      <c r="I19" s="143">
        <f t="shared" si="3"/>
        <v>5576113.399999999</v>
      </c>
      <c r="J19" s="226">
        <f t="shared" si="3"/>
        <v>6292581.8</v>
      </c>
      <c r="K19" s="144"/>
    </row>
    <row r="20" spans="1:10" ht="15" customHeight="1">
      <c r="A20" s="161" t="s">
        <v>0</v>
      </c>
      <c r="B20" s="162" t="s">
        <v>20</v>
      </c>
      <c r="C20" s="101" t="s">
        <v>38</v>
      </c>
      <c r="D20" s="156"/>
      <c r="E20" s="157"/>
      <c r="F20" s="157"/>
      <c r="G20" s="156"/>
      <c r="H20" s="156"/>
      <c r="I20" s="220"/>
      <c r="J20" s="219"/>
    </row>
    <row r="21" spans="1:10" ht="13.5" customHeight="1">
      <c r="A21" s="161" t="s">
        <v>10</v>
      </c>
      <c r="B21" s="162" t="s">
        <v>90</v>
      </c>
      <c r="C21" s="101" t="s">
        <v>39</v>
      </c>
      <c r="D21" s="156"/>
      <c r="E21" s="157"/>
      <c r="F21" s="157"/>
      <c r="G21" s="156"/>
      <c r="H21" s="156"/>
      <c r="I21" s="220"/>
      <c r="J21" s="219"/>
    </row>
    <row r="22" spans="1:10" ht="15" customHeight="1">
      <c r="A22" s="161" t="s">
        <v>13</v>
      </c>
      <c r="B22" s="162" t="s">
        <v>14</v>
      </c>
      <c r="C22" s="101" t="s">
        <v>19</v>
      </c>
      <c r="D22" s="156"/>
      <c r="E22" s="157"/>
      <c r="F22" s="157"/>
      <c r="G22" s="156"/>
      <c r="H22" s="156"/>
      <c r="I22" s="220"/>
      <c r="J22" s="219"/>
    </row>
    <row r="23" spans="1:10" ht="14.25" customHeight="1">
      <c r="A23" s="161" t="s">
        <v>16</v>
      </c>
      <c r="B23" s="162" t="s">
        <v>91</v>
      </c>
      <c r="C23" s="101" t="s">
        <v>23</v>
      </c>
      <c r="D23" s="156"/>
      <c r="E23" s="157"/>
      <c r="F23" s="157"/>
      <c r="G23" s="156"/>
      <c r="H23" s="156"/>
      <c r="I23" s="220"/>
      <c r="J23" s="219"/>
    </row>
    <row r="24" spans="1:10" ht="15" customHeight="1">
      <c r="A24" s="161" t="s">
        <v>22</v>
      </c>
      <c r="B24" s="162" t="s">
        <v>36</v>
      </c>
      <c r="C24" s="101" t="s">
        <v>92</v>
      </c>
      <c r="D24" s="156"/>
      <c r="E24" s="157"/>
      <c r="F24" s="157"/>
      <c r="G24" s="156"/>
      <c r="H24" s="156"/>
      <c r="I24" s="220"/>
      <c r="J24" s="219"/>
    </row>
    <row r="25" spans="1:10" ht="19.5" customHeight="1" thickBot="1">
      <c r="A25" s="159" t="s">
        <v>34</v>
      </c>
      <c r="B25" s="160" t="s">
        <v>35</v>
      </c>
      <c r="C25" s="179" t="s">
        <v>21</v>
      </c>
      <c r="D25" s="176"/>
      <c r="E25" s="157"/>
      <c r="F25" s="157"/>
      <c r="G25" s="176"/>
      <c r="H25" s="176"/>
      <c r="I25" s="220"/>
      <c r="J25" s="219"/>
    </row>
    <row r="26" spans="1:10" ht="19.5" customHeight="1" thickBot="1">
      <c r="A26" s="402" t="s">
        <v>93</v>
      </c>
      <c r="B26" s="403"/>
      <c r="C26" s="179"/>
      <c r="D26" s="142">
        <f>D27+D28</f>
        <v>1672376.42</v>
      </c>
      <c r="E26" s="157">
        <f>E27+E28</f>
        <v>1672376.42</v>
      </c>
      <c r="F26" s="157">
        <v>1672376.42</v>
      </c>
      <c r="G26" s="142">
        <v>1672376.42</v>
      </c>
      <c r="H26" s="142">
        <v>1672376.42</v>
      </c>
      <c r="I26" s="221">
        <f>I27+I28+I29</f>
        <v>1646690.28</v>
      </c>
      <c r="J26" s="222">
        <f>J27+J28+J29</f>
        <v>1646690.28</v>
      </c>
    </row>
    <row r="27" spans="1:10" ht="19.5" customHeight="1">
      <c r="A27" s="171" t="s">
        <v>7</v>
      </c>
      <c r="B27" s="172" t="s">
        <v>40</v>
      </c>
      <c r="C27" s="179" t="s">
        <v>25</v>
      </c>
      <c r="D27" s="176">
        <v>1374974.7</v>
      </c>
      <c r="E27" s="177">
        <v>1374974.7</v>
      </c>
      <c r="F27" s="177">
        <v>1374974.7</v>
      </c>
      <c r="G27" s="176">
        <v>1374974.7</v>
      </c>
      <c r="H27" s="176">
        <v>1374974.7</v>
      </c>
      <c r="I27" s="176">
        <v>1368238.56</v>
      </c>
      <c r="J27" s="219">
        <v>1368238.56</v>
      </c>
    </row>
    <row r="28" spans="1:10" ht="19.5" customHeight="1">
      <c r="A28" s="161" t="s">
        <v>8</v>
      </c>
      <c r="B28" s="162" t="s">
        <v>24</v>
      </c>
      <c r="C28" s="179" t="s">
        <v>25</v>
      </c>
      <c r="D28" s="176">
        <v>297401.72</v>
      </c>
      <c r="E28" s="177">
        <v>297401.72</v>
      </c>
      <c r="F28" s="177">
        <v>297401.72</v>
      </c>
      <c r="G28" s="199">
        <v>52151.72</v>
      </c>
      <c r="H28" s="176">
        <v>52151.72</v>
      </c>
      <c r="I28" s="223">
        <v>33201.72</v>
      </c>
      <c r="J28" s="219">
        <v>33201.72</v>
      </c>
    </row>
    <row r="29" spans="1:10" ht="84" customHeight="1">
      <c r="A29" s="161" t="s">
        <v>9</v>
      </c>
      <c r="B29" s="169" t="s">
        <v>241</v>
      </c>
      <c r="C29" s="179" t="s">
        <v>44</v>
      </c>
      <c r="D29" s="176"/>
      <c r="E29" s="177"/>
      <c r="F29" s="177"/>
      <c r="G29" s="176">
        <v>245250</v>
      </c>
      <c r="H29" s="176">
        <v>245250</v>
      </c>
      <c r="I29" s="219">
        <v>245250</v>
      </c>
      <c r="J29" s="219">
        <v>245250</v>
      </c>
    </row>
    <row r="30" spans="1:10" ht="14.25" customHeight="1">
      <c r="A30" s="161" t="s">
        <v>0</v>
      </c>
      <c r="B30" s="162" t="s">
        <v>41</v>
      </c>
      <c r="C30" s="179" t="s">
        <v>32</v>
      </c>
      <c r="D30" s="176"/>
      <c r="E30" s="177"/>
      <c r="F30" s="177"/>
      <c r="G30" s="176"/>
      <c r="H30" s="176"/>
      <c r="I30" s="207"/>
      <c r="J30" s="219"/>
    </row>
    <row r="31" spans="1:10" ht="15" customHeight="1">
      <c r="A31" s="161" t="s">
        <v>10</v>
      </c>
      <c r="B31" s="162" t="s">
        <v>42</v>
      </c>
      <c r="C31" s="179" t="s">
        <v>27</v>
      </c>
      <c r="D31" s="176"/>
      <c r="E31" s="177"/>
      <c r="F31" s="177"/>
      <c r="G31" s="176"/>
      <c r="H31" s="176"/>
      <c r="I31" s="207"/>
      <c r="J31" s="219"/>
    </row>
    <row r="32" spans="1:10" ht="16.5" customHeight="1">
      <c r="A32" s="161" t="s">
        <v>13</v>
      </c>
      <c r="B32" s="162" t="s">
        <v>15</v>
      </c>
      <c r="C32" s="179" t="s">
        <v>28</v>
      </c>
      <c r="D32" s="176"/>
      <c r="E32" s="177"/>
      <c r="F32" s="177"/>
      <c r="G32" s="176"/>
      <c r="H32" s="176"/>
      <c r="I32" s="207"/>
      <c r="J32" s="219"/>
    </row>
    <row r="33" spans="1:10" ht="14.25" customHeight="1">
      <c r="A33" s="161" t="s">
        <v>16</v>
      </c>
      <c r="B33" s="173" t="s">
        <v>43</v>
      </c>
      <c r="C33" s="179" t="s">
        <v>29</v>
      </c>
      <c r="D33" s="176"/>
      <c r="E33" s="177"/>
      <c r="F33" s="177"/>
      <c r="G33" s="176"/>
      <c r="H33" s="176"/>
      <c r="I33" s="207"/>
      <c r="J33" s="219"/>
    </row>
    <row r="34" spans="1:10" ht="19.5" customHeight="1" thickBot="1">
      <c r="A34" s="174" t="s">
        <v>22</v>
      </c>
      <c r="B34" s="175" t="s">
        <v>30</v>
      </c>
      <c r="C34" s="101" t="s">
        <v>26</v>
      </c>
      <c r="D34" s="156"/>
      <c r="E34" s="42"/>
      <c r="F34" s="42"/>
      <c r="G34" s="156"/>
      <c r="H34" s="156"/>
      <c r="I34" s="207"/>
      <c r="J34" s="219"/>
    </row>
    <row r="35" spans="1:3" ht="19.5" customHeight="1">
      <c r="A35" s="3"/>
      <c r="B35" s="4"/>
      <c r="C35" s="4"/>
    </row>
    <row r="36" ht="12.75">
      <c r="A36" s="2"/>
    </row>
    <row r="37" spans="1:2" ht="14.25">
      <c r="A37" s="2" t="s">
        <v>95</v>
      </c>
      <c r="B37" s="1" t="s">
        <v>94</v>
      </c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/>
  <mergeCells count="10">
    <mergeCell ref="A2:G2"/>
    <mergeCell ref="A1:C1"/>
    <mergeCell ref="J6:J7"/>
    <mergeCell ref="A15:B15"/>
    <mergeCell ref="I6:I7"/>
    <mergeCell ref="H6:H7"/>
    <mergeCell ref="A26:B26"/>
    <mergeCell ref="G6:G7"/>
    <mergeCell ref="E6:E7"/>
    <mergeCell ref="D6:D7"/>
  </mergeCells>
  <printOptions horizontalCentered="1" verticalCentered="1"/>
  <pageMargins left="0.16" right="0.16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5
do uchwały Rady Miejskiej w Jezioranach nr  XXXIV/400/2010
z dnia  15 lipca  2010r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Layout" workbookViewId="0" topLeftCell="B1">
      <selection activeCell="B28" sqref="B28"/>
    </sheetView>
  </sheetViews>
  <sheetFormatPr defaultColWidth="9.00390625" defaultRowHeight="12.75"/>
  <cols>
    <col min="1" max="1" width="4.75390625" style="0" bestFit="1" customWidth="1"/>
    <col min="2" max="2" width="18.875" style="0" customWidth="1"/>
    <col min="3" max="3" width="12.125" style="0" customWidth="1"/>
    <col min="4" max="4" width="13.25390625" style="0" customWidth="1"/>
    <col min="5" max="5" width="11.125" style="0" customWidth="1"/>
    <col min="6" max="6" width="11.00390625" style="0" customWidth="1"/>
    <col min="7" max="7" width="10.625" style="0" customWidth="1"/>
    <col min="8" max="8" width="10.75390625" style="0" customWidth="1"/>
    <col min="9" max="9" width="11.125" style="0" customWidth="1"/>
    <col min="10" max="10" width="8.75390625" style="0" customWidth="1"/>
    <col min="11" max="12" width="8.875" style="0" customWidth="1"/>
    <col min="13" max="13" width="9.00390625" style="0" customWidth="1"/>
    <col min="14" max="14" width="11.25390625" style="0" bestFit="1" customWidth="1"/>
  </cols>
  <sheetData>
    <row r="1" spans="1:13" ht="18">
      <c r="A1" s="416" t="s">
        <v>117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</row>
    <row r="2" spans="1:13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3.5" thickBot="1">
      <c r="A3" s="3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33" t="s">
        <v>31</v>
      </c>
    </row>
    <row r="4" spans="1:13" ht="15.75" customHeight="1" thickBot="1">
      <c r="A4" s="35"/>
      <c r="B4" s="19"/>
      <c r="C4" s="19"/>
      <c r="D4" s="413" t="s">
        <v>98</v>
      </c>
      <c r="E4" s="414"/>
      <c r="F4" s="414"/>
      <c r="G4" s="414"/>
      <c r="H4" s="414"/>
      <c r="I4" s="414"/>
      <c r="J4" s="414"/>
      <c r="K4" s="414"/>
      <c r="L4" s="414"/>
      <c r="M4" s="415"/>
    </row>
    <row r="5" spans="1:13" ht="15.75" customHeight="1">
      <c r="A5" s="39"/>
      <c r="B5" s="34" t="s">
        <v>99</v>
      </c>
      <c r="C5" s="34" t="s">
        <v>200</v>
      </c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5.75" customHeight="1">
      <c r="A6" s="39"/>
      <c r="B6" s="34"/>
      <c r="C6" s="34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5.75" customHeight="1">
      <c r="A7" s="34" t="s">
        <v>84</v>
      </c>
      <c r="B7" s="34" t="s">
        <v>100</v>
      </c>
      <c r="C7" s="34" t="s">
        <v>101</v>
      </c>
      <c r="D7" s="34">
        <v>2010</v>
      </c>
      <c r="E7" s="34">
        <v>2011</v>
      </c>
      <c r="F7" s="34">
        <v>2012</v>
      </c>
      <c r="G7" s="34">
        <v>2013</v>
      </c>
      <c r="H7" s="34">
        <v>2014</v>
      </c>
      <c r="I7" s="34">
        <v>2015</v>
      </c>
      <c r="J7" s="34">
        <v>2016</v>
      </c>
      <c r="K7" s="34">
        <v>2017</v>
      </c>
      <c r="L7" s="34">
        <v>2018</v>
      </c>
      <c r="M7" s="34">
        <v>2019</v>
      </c>
    </row>
    <row r="8" spans="1:13" ht="15.75" customHeight="1">
      <c r="A8" s="39"/>
      <c r="B8" s="40"/>
      <c r="C8" s="34" t="s">
        <v>118</v>
      </c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ht="15.75" customHeight="1" thickBot="1">
      <c r="A9" s="39"/>
      <c r="B9" s="40"/>
      <c r="C9" s="34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ht="7.5" customHeight="1" thickBot="1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/>
      <c r="G10" s="20"/>
      <c r="H10" s="20"/>
      <c r="I10" s="20"/>
      <c r="J10" s="20"/>
      <c r="K10" s="20"/>
      <c r="L10" s="20"/>
      <c r="M10" s="20">
        <v>6</v>
      </c>
    </row>
    <row r="11" spans="1:13" ht="22.5" customHeight="1">
      <c r="A11" s="21" t="s">
        <v>7</v>
      </c>
      <c r="B11" s="140" t="s">
        <v>102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</row>
    <row r="12" spans="1:13" ht="19.5" customHeight="1">
      <c r="A12" s="22" t="s">
        <v>8</v>
      </c>
      <c r="B12" s="126" t="s">
        <v>11</v>
      </c>
      <c r="C12" s="124">
        <f>C23-C13</f>
        <v>7866124.899999999</v>
      </c>
      <c r="D12" s="124">
        <f aca="true" t="shared" si="0" ref="D12:K12">D23-D13</f>
        <v>10760413.68</v>
      </c>
      <c r="E12" s="124">
        <f t="shared" si="0"/>
        <v>8831741.66</v>
      </c>
      <c r="F12" s="124">
        <f t="shared" si="0"/>
        <v>7269477.3100000005</v>
      </c>
      <c r="G12" s="124">
        <f t="shared" si="0"/>
        <v>5910853.65</v>
      </c>
      <c r="H12" s="124">
        <f t="shared" si="0"/>
        <v>4504229.65</v>
      </c>
      <c r="I12" s="124">
        <f t="shared" si="0"/>
        <v>3300605</v>
      </c>
      <c r="J12" s="133">
        <f t="shared" si="0"/>
        <v>2227000</v>
      </c>
      <c r="K12" s="133">
        <f t="shared" si="0"/>
        <v>1100000</v>
      </c>
      <c r="L12" s="133">
        <f>L23-L13</f>
        <v>950000</v>
      </c>
      <c r="M12" s="124">
        <f>M23-M13</f>
        <v>0</v>
      </c>
    </row>
    <row r="13" spans="1:13" ht="19.5" customHeight="1">
      <c r="A13" s="22" t="s">
        <v>9</v>
      </c>
      <c r="B13" s="126" t="s">
        <v>12</v>
      </c>
      <c r="C13" s="128">
        <v>2050956.89</v>
      </c>
      <c r="D13" s="124">
        <v>7322629.09</v>
      </c>
      <c r="E13" s="124">
        <v>7026371.02</v>
      </c>
      <c r="F13" s="124">
        <v>6515796.02</v>
      </c>
      <c r="G13" s="124">
        <v>5966583.18</v>
      </c>
      <c r="H13" s="124">
        <v>5080748.35</v>
      </c>
      <c r="I13" s="124">
        <v>4100000</v>
      </c>
      <c r="J13" s="133">
        <v>3300000</v>
      </c>
      <c r="K13" s="133">
        <v>2000000</v>
      </c>
      <c r="L13" s="133">
        <v>0</v>
      </c>
      <c r="M13" s="125">
        <v>0</v>
      </c>
    </row>
    <row r="14" spans="1:13" ht="19.5" customHeight="1">
      <c r="A14" s="22" t="s">
        <v>0</v>
      </c>
      <c r="B14" s="126" t="s">
        <v>103</v>
      </c>
      <c r="C14" s="23"/>
      <c r="D14" s="23"/>
      <c r="E14" s="23"/>
      <c r="F14" s="23"/>
      <c r="G14" s="23"/>
      <c r="H14" s="23"/>
      <c r="I14" s="23"/>
      <c r="J14" s="134"/>
      <c r="K14" s="134"/>
      <c r="L14" s="134"/>
      <c r="M14" s="23"/>
    </row>
    <row r="15" spans="1:13" ht="19.5" customHeight="1">
      <c r="A15" s="21" t="s">
        <v>10</v>
      </c>
      <c r="B15" s="131" t="s">
        <v>104</v>
      </c>
      <c r="C15" s="23"/>
      <c r="D15" s="23"/>
      <c r="E15" s="23"/>
      <c r="F15" s="23"/>
      <c r="G15" s="23"/>
      <c r="H15" s="23"/>
      <c r="I15" s="23"/>
      <c r="J15" s="134"/>
      <c r="K15" s="134"/>
      <c r="L15" s="134"/>
      <c r="M15" s="23"/>
    </row>
    <row r="16" spans="1:13" ht="26.25" customHeight="1">
      <c r="A16" s="21"/>
      <c r="B16" s="132" t="s">
        <v>105</v>
      </c>
      <c r="C16" s="23"/>
      <c r="D16" s="23"/>
      <c r="E16" s="23"/>
      <c r="F16" s="23"/>
      <c r="G16" s="23"/>
      <c r="H16" s="23"/>
      <c r="I16" s="23"/>
      <c r="J16" s="134"/>
      <c r="K16" s="134"/>
      <c r="L16" s="134"/>
      <c r="M16" s="23"/>
    </row>
    <row r="17" spans="1:13" ht="19.5" customHeight="1">
      <c r="A17" s="21"/>
      <c r="B17" s="131" t="s">
        <v>106</v>
      </c>
      <c r="C17" s="23"/>
      <c r="D17" s="23"/>
      <c r="E17" s="23"/>
      <c r="F17" s="23"/>
      <c r="G17" s="23"/>
      <c r="H17" s="23"/>
      <c r="I17" s="23"/>
      <c r="J17" s="134"/>
      <c r="K17" s="134"/>
      <c r="L17" s="134"/>
      <c r="M17" s="23"/>
    </row>
    <row r="18" spans="1:13" ht="19.5" customHeight="1">
      <c r="A18" s="21"/>
      <c r="B18" s="138" t="s">
        <v>107</v>
      </c>
      <c r="C18" s="23"/>
      <c r="D18" s="23"/>
      <c r="E18" s="23"/>
      <c r="F18" s="23"/>
      <c r="G18" s="23"/>
      <c r="H18" s="23"/>
      <c r="I18" s="23"/>
      <c r="J18" s="134"/>
      <c r="K18" s="134"/>
      <c r="L18" s="134"/>
      <c r="M18" s="23"/>
    </row>
    <row r="19" spans="1:13" ht="19.5" customHeight="1">
      <c r="A19" s="21"/>
      <c r="B19" s="138" t="s">
        <v>108</v>
      </c>
      <c r="C19" s="23"/>
      <c r="D19" s="23"/>
      <c r="E19" s="23"/>
      <c r="F19" s="23"/>
      <c r="G19" s="23"/>
      <c r="H19" s="23"/>
      <c r="I19" s="23"/>
      <c r="J19" s="134"/>
      <c r="K19" s="134"/>
      <c r="L19" s="134"/>
      <c r="M19" s="23"/>
    </row>
    <row r="20" spans="1:13" ht="25.5" customHeight="1">
      <c r="A20" s="21"/>
      <c r="B20" s="139" t="s">
        <v>109</v>
      </c>
      <c r="C20" s="23"/>
      <c r="D20" s="23"/>
      <c r="E20" s="23"/>
      <c r="F20" s="23"/>
      <c r="G20" s="23"/>
      <c r="H20" s="23"/>
      <c r="I20" s="23"/>
      <c r="J20" s="134"/>
      <c r="K20" s="134"/>
      <c r="L20" s="134"/>
      <c r="M20" s="23"/>
    </row>
    <row r="21" spans="1:13" ht="19.5" customHeight="1">
      <c r="A21" s="24"/>
      <c r="B21" s="138" t="s">
        <v>110</v>
      </c>
      <c r="C21" s="23"/>
      <c r="D21" s="23"/>
      <c r="E21" s="23"/>
      <c r="F21" s="23"/>
      <c r="G21" s="23"/>
      <c r="H21" s="23"/>
      <c r="I21" s="23"/>
      <c r="J21" s="134"/>
      <c r="K21" s="134"/>
      <c r="L21" s="134"/>
      <c r="M21" s="23"/>
    </row>
    <row r="22" spans="1:13" ht="19.5" customHeight="1">
      <c r="A22" s="25" t="s">
        <v>13</v>
      </c>
      <c r="B22" s="130" t="s">
        <v>77</v>
      </c>
      <c r="C22" s="129">
        <v>19890707.9</v>
      </c>
      <c r="D22" s="129">
        <v>27702344.17</v>
      </c>
      <c r="E22" s="129">
        <v>30000000</v>
      </c>
      <c r="F22" s="129">
        <v>32000000</v>
      </c>
      <c r="G22" s="129">
        <v>32000000</v>
      </c>
      <c r="H22" s="129">
        <v>35000000</v>
      </c>
      <c r="I22" s="129">
        <v>35000000</v>
      </c>
      <c r="J22" s="135">
        <v>35000000</v>
      </c>
      <c r="K22" s="135">
        <v>35000000</v>
      </c>
      <c r="L22" s="135">
        <v>35000000</v>
      </c>
      <c r="M22" s="136">
        <v>35000000</v>
      </c>
    </row>
    <row r="23" spans="1:13" ht="28.5" customHeight="1">
      <c r="A23" s="22" t="s">
        <v>16</v>
      </c>
      <c r="B23" s="132" t="s">
        <v>111</v>
      </c>
      <c r="C23" s="124">
        <v>9917081.79</v>
      </c>
      <c r="D23" s="125">
        <v>18083042.77</v>
      </c>
      <c r="E23" s="124">
        <v>15858112.68</v>
      </c>
      <c r="F23" s="124">
        <v>13785273.33</v>
      </c>
      <c r="G23" s="124">
        <v>11877436.83</v>
      </c>
      <c r="H23" s="124">
        <v>9584978</v>
      </c>
      <c r="I23" s="124">
        <v>7400605</v>
      </c>
      <c r="J23" s="133">
        <v>5527000</v>
      </c>
      <c r="K23" s="133">
        <v>3100000</v>
      </c>
      <c r="L23" s="133">
        <v>950000</v>
      </c>
      <c r="M23" s="124">
        <v>0</v>
      </c>
    </row>
    <row r="24" spans="1:13" ht="30.75" customHeight="1" thickBot="1">
      <c r="A24" s="26" t="s">
        <v>22</v>
      </c>
      <c r="B24" s="137" t="s">
        <v>112</v>
      </c>
      <c r="C24" s="97">
        <f>C23/C22*100</f>
        <v>49.85786247456783</v>
      </c>
      <c r="D24" s="97">
        <f aca="true" t="shared" si="1" ref="D24:M24">D23/D22*100</f>
        <v>65.2762187164755</v>
      </c>
      <c r="E24" s="97">
        <f t="shared" si="1"/>
        <v>52.8603756</v>
      </c>
      <c r="F24" s="97">
        <f t="shared" si="1"/>
        <v>43.07897915625</v>
      </c>
      <c r="G24" s="97">
        <f t="shared" si="1"/>
        <v>37.116990093750005</v>
      </c>
      <c r="H24" s="97">
        <f t="shared" si="1"/>
        <v>27.38565142857143</v>
      </c>
      <c r="I24" s="97">
        <f t="shared" si="1"/>
        <v>21.144585714285714</v>
      </c>
      <c r="J24" s="97">
        <f t="shared" si="1"/>
        <v>15.79142857142857</v>
      </c>
      <c r="K24" s="97">
        <f t="shared" si="1"/>
        <v>8.857142857142856</v>
      </c>
      <c r="L24" s="97">
        <f t="shared" si="1"/>
        <v>2.7142857142857144</v>
      </c>
      <c r="M24" s="97">
        <f t="shared" si="1"/>
        <v>0</v>
      </c>
    </row>
  </sheetData>
  <sheetProtection/>
  <mergeCells count="2">
    <mergeCell ref="D4:M4"/>
    <mergeCell ref="A1:M1"/>
  </mergeCells>
  <printOptions horizontalCentered="1" verticalCentered="1"/>
  <pageMargins left="0.45" right="0.29" top="0.99" bottom="0.7874015748031497" header="0.5118110236220472" footer="0.5118110236220472"/>
  <pageSetup horizontalDpi="600" verticalDpi="600" orientation="landscape" paperSize="9" r:id="rId1"/>
  <headerFooter alignWithMargins="0">
    <oddHeader>&amp;R&amp;9Załącznik nr 8
do Uchwały Rady Miejskiej w Jezioranach  Nr  XXXIV/400/2010
z dnia  15 lipca  2010r.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gleszczynska</cp:lastModifiedBy>
  <cp:lastPrinted>2010-09-09T08:08:46Z</cp:lastPrinted>
  <dcterms:created xsi:type="dcterms:W3CDTF">1998-12-09T13:02:10Z</dcterms:created>
  <dcterms:modified xsi:type="dcterms:W3CDTF">2010-10-18T11:31:36Z</dcterms:modified>
  <cp:category/>
  <cp:version/>
  <cp:contentType/>
  <cp:contentStatus/>
</cp:coreProperties>
</file>