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Zał 2b" sheetId="1" r:id="rId1"/>
    <sheet name="4 " sheetId="2" r:id="rId2"/>
  </sheets>
  <definedNames/>
  <calcPr fullCalcOnLoad="1"/>
</workbook>
</file>

<file path=xl/sharedStrings.xml><?xml version="1.0" encoding="utf-8"?>
<sst xmlns="http://schemas.openxmlformats.org/spreadsheetml/2006/main" count="159" uniqueCount="109">
  <si>
    <t>Planowane wydatki</t>
  </si>
  <si>
    <t xml:space="preserve">Wydatki* na programy i projekty realizowane ze środków pochodzących z funduszy strukturalnych i Funduszu Spójności oraz pozostałe środki pochodzące ze źródeł zagranicznych nie podlegających zwrotowi. 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</si>
  <si>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</si>
  <si>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</si>
  <si>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</si>
  <si>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</si>
  <si>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</si>
  <si>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</si>
  <si>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Środki
z budżetu krajowego</t>
  </si>
  <si>
    <t>Środki
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</si>
  <si>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</si>
  <si>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</si>
  <si>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</si>
  <si>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</si>
  <si>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</si>
  <si>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</si>
  <si>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</si>
  <si>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</si>
  <si>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</si>
  <si>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</si>
  <si>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</si>
  <si>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Wydatki majątkowe razem:</t>
  </si>
  <si>
    <t>x</t>
  </si>
  <si>
    <t>1.4</t>
  </si>
  <si>
    <t>Program:</t>
  </si>
  <si>
    <t>Regionalny Program Warmia i Mazury; Priorytet 5 Infrastrukrura transportowa regionalna i lokalna; Działanie 5.1 Rozbudowa i modernizacja infrastruktury transportowej warunkującej rozwój regionalny; Poddziałanie 5.1.6 Infrastruktura drogowa warunkująca rozwójregionalny  "Budowa obwodnicy Jezioran"</t>
  </si>
  <si>
    <t>Priorytet:</t>
  </si>
  <si>
    <t>Działanie:</t>
  </si>
  <si>
    <t>Nazwa projektu:</t>
  </si>
  <si>
    <t>Razem wydatki:</t>
  </si>
  <si>
    <t>600-60016-6057,6059</t>
  </si>
  <si>
    <t>2012 r.</t>
  </si>
  <si>
    <t>Program</t>
  </si>
  <si>
    <t>Regionalny Program Operacyjny Warmia - Mazury 2007-2013, Oś 3 infrastruktura Społeczna Działanie 3.1 Inwestycje w infrastrukturę edukacyjną "Rozbudowa oraz wyposażenie w sprzęt i pomoce naukowe Zespołu Szkół Ponadgimnazjalnych w Jezioranach"</t>
  </si>
  <si>
    <t>Priorytet</t>
  </si>
  <si>
    <t>Działanie</t>
  </si>
  <si>
    <t>Nazwa projektu</t>
  </si>
  <si>
    <t>Razem wydatki</t>
  </si>
  <si>
    <t>801-80130</t>
  </si>
  <si>
    <t>2012r</t>
  </si>
  <si>
    <t>Program Operacyjny KAPITAŁ LUDZKI,priorytet VII. Promocja integracji społecznej, D z i ł a n i e  7.1. Rozwój i upowszechnianie aktywnej integracji;Poddziałanie 7.1.1. Rozwój i upowszechnianie aktywnej integracji przez OPS  w ramach Projektu systemowego                                                                                                                                                                                                        Rozwój osobisty poprzez pracę u podstaw - wyjściem na prostą</t>
  </si>
  <si>
    <t>853-85395</t>
  </si>
  <si>
    <t>2010 r</t>
  </si>
  <si>
    <t>2011 r</t>
  </si>
  <si>
    <t>PROGRAM ROZWOJU OBSZARÓW WIEJSKICH, Oś 3 Jakość życia na obszarach wiejskich i różnicowanie gospodarki wiejskiej, Działanie 3.2.1                                                                                                                               "Budowa kanalizacji sanitarnej i oczyszczalni ścieków we Franknowie"</t>
  </si>
  <si>
    <t>900-90001-6057,9</t>
  </si>
  <si>
    <t>PROGRAM ROZWOJU OBSZARÓW WIEJSKICH, Oś 3 Jakość życia na obszarach wiejskich i różnicowanie gospodarki wiejskiej, Działanie 3.2.1                                                                                                                               "Budowa kanalizacji sanitarnej i oczyszczalni ścieków w Radostowie"</t>
  </si>
  <si>
    <t>926-92601-6057,9</t>
  </si>
  <si>
    <t>Wydatki bieżące razem:</t>
  </si>
  <si>
    <t>2.2</t>
  </si>
  <si>
    <t>...7,9</t>
  </si>
  <si>
    <t>Ogółem (1+2)</t>
  </si>
  <si>
    <t>Dział</t>
  </si>
  <si>
    <t>Rozdz</t>
  </si>
  <si>
    <t>§**</t>
  </si>
  <si>
    <t>Wydatki majątkowe</t>
  </si>
  <si>
    <t xml:space="preserve">w tym kredyt </t>
  </si>
  <si>
    <t>GOSPODARKA KOMUNALNA I OCHRONA ŚRODOWISKA</t>
  </si>
  <si>
    <t>Gospodarka ściekowa i ochrona wód</t>
  </si>
  <si>
    <t>Wydatki na zakup i objecie akcji,wniesienie wkładów do spółek prawa handlowego</t>
  </si>
  <si>
    <t>KULTURA I OCHRONA DZIEDZICTWA NARODOWEGO</t>
  </si>
  <si>
    <t>Domy i ośrodki kultury, świetlice i kluby</t>
  </si>
  <si>
    <t xml:space="preserve">Dotacje celowe z budżetu na finansowanie lub dofinansowanie kosztów realizacji inwestycji i zakupów inwestycyjnych innych jednostek sektora finansów publicznych </t>
  </si>
  <si>
    <t>Zakup wyposażenia dla MOK</t>
  </si>
  <si>
    <t>Budowa świetlicy w Kiersztanowie</t>
  </si>
  <si>
    <t>RAZEM</t>
  </si>
  <si>
    <t>w tym UE</t>
  </si>
  <si>
    <t>Biblioteki</t>
  </si>
  <si>
    <t>Modernizcja dachu i schodów</t>
  </si>
  <si>
    <t>*</t>
  </si>
  <si>
    <t>Gospodarka odpadami</t>
  </si>
  <si>
    <t>754-75495-6057,6059</t>
  </si>
  <si>
    <t>Regionalny Program Operacyjny Warmia i Mazury na lata 2007-2013, Oś VII Infrastruktura społeczeństwa informacyjnego, działanie 7.2  Promocja i ułatwianie dostępu do usług teleinformatycznych, 7.2.2. Usługi i aplikacje dla MŚP      "Jeziorany-budowa systemu e-przedsiębiorca"</t>
  </si>
  <si>
    <t>razem</t>
  </si>
  <si>
    <t xml:space="preserve">                                 PROGRAM ROZWOJU OBSZARÓW WIEJSKICH,  Działanie II Odnowa i Rozwój Wsi                                                                                                                                                                                      "Moje boisko Orlik"</t>
  </si>
  <si>
    <t>900-90001</t>
  </si>
  <si>
    <t>PROGRAM ROZWOJU OBSZARÓW WIEJSKICH, Oś 3 Jakość życia na obszarach wiejskich i różnicowanie gospodarki wiejskiej, Działanie 3.2.1                                                                                                                               Modernizacja pompowni wody oraz sieci kanalizacyjnej na terenie gminy Jeziorany"</t>
  </si>
  <si>
    <t xml:space="preserve"> Wykonanie roku 2011</t>
  </si>
  <si>
    <t>Budżet 2012</t>
  </si>
  <si>
    <t>TRANSPORT I ŁĄCZNOŚĆ</t>
  </si>
  <si>
    <t xml:space="preserve">Dotacje celowe z budżetu  na finansowanie  lub  dofinansowanie  kosztów realizacji inwestycji i zakupów inwestycyjnych  innych jednostek sektora finansów publicznych </t>
  </si>
  <si>
    <t>Drogi publiczne powiatowe</t>
  </si>
  <si>
    <t xml:space="preserve">                                 PROGRAM ROZWOJU OBSZARÓW WIEJSKICH,  Działanie II Odnowa i Rozwój Wsi                                                                                                                                                                                      "Budowa i doposażenie boisk w miejscowości Radostowo, Potryty i Wójtówko</t>
  </si>
  <si>
    <t>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róznic w jakosci usług edukacyjnych.</t>
  </si>
  <si>
    <t>2012 r</t>
  </si>
  <si>
    <t>2013 r</t>
  </si>
  <si>
    <t>801-80101</t>
  </si>
  <si>
    <t xml:space="preserve">spółka ZGOK w Olsztynie </t>
  </si>
  <si>
    <t xml:space="preserve">Załącznik Nr 2b do  Uchwały Rady Miejskiej w Jezioranach Nr XIV /104/2012  z dnia 29 lutego 2012 w sprawie zmian w  budżecie gminy Jeziorany na rok 2012   -    POZOSTAŁE WYDATKI MAJĄTKOWE  GMINY </t>
  </si>
  <si>
    <t>w tym : pożyczki UE</t>
  </si>
  <si>
    <t xml:space="preserve">              kredyty  UE:</t>
  </si>
  <si>
    <t>drogi  600 60016</t>
  </si>
  <si>
    <t>oświata 801 80130</t>
  </si>
  <si>
    <t>E przedsiębiorca 754 75495</t>
  </si>
  <si>
    <t>1.1</t>
  </si>
  <si>
    <t>1.2</t>
  </si>
  <si>
    <t>1.3</t>
  </si>
  <si>
    <t>1.5</t>
  </si>
  <si>
    <t>1.6</t>
  </si>
  <si>
    <t>1.7</t>
  </si>
  <si>
    <t>1.8</t>
  </si>
  <si>
    <t>2.1</t>
  </si>
  <si>
    <t>w poz 1 kol.10 , w tym kredyty UE(str.1)</t>
  </si>
  <si>
    <t>pożyczki UE  (str.2)</t>
  </si>
  <si>
    <t xml:space="preserve">dotacja dla powiatu  na budowę  drogi  powiatowej Jeziorany - Tłokowo  - porozumienie </t>
  </si>
  <si>
    <t xml:space="preserve">ZWIK </t>
  </si>
  <si>
    <t>Modernizacja świetlicy w Kikitach</t>
  </si>
  <si>
    <t>Dodatkowe wydatki rozliczeniowo- inwestycyjne w  świetlicy w Studziance,Piszewie i Pierwągach</t>
  </si>
  <si>
    <t>Wykonanie istalacji wod-kan, co w świetlicy w Kierszanowie+VAT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</si>
</sst>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"/>
    <numFmt numFmtId="177" formatCode="0.0"/>
  </numFmts>
  <fonts count="56">
    <font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"/>
      <family val="2"/>
    </font>
    <font>
      <sz val="10"/>
      <name val="Times New Roman"/>
      <family val="1"/>
    </font>
    <font>
      <sz val="11"/>
      <name val="Arial"/>
      <family val="0"/>
    </font>
    <font>
      <sz val="8"/>
      <name val="Arial"/>
      <family val="0"/>
    </font>
    <font>
      <sz val="6"/>
      <name val="Arial"/>
      <family val="0"/>
    </font>
    <font>
      <sz val="7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"/>
      <name val="Arial CE"/>
      <family val="0"/>
    </font>
    <font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5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7" fillId="0" borderId="0" xfId="53" applyFont="1">
      <alignment/>
      <protection/>
    </xf>
    <xf numFmtId="0" fontId="7" fillId="0" borderId="0" xfId="53" applyFont="1" applyAlignment="1">
      <alignment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33" borderId="11" xfId="53" applyFont="1" applyFill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1" xfId="53" applyFont="1" applyBorder="1" applyAlignment="1">
      <alignment horizontal="center" vertical="center"/>
      <protection/>
    </xf>
    <xf numFmtId="0" fontId="4" fillId="0" borderId="12" xfId="53" applyFont="1" applyBorder="1" applyAlignment="1">
      <alignment horizontal="center"/>
      <protection/>
    </xf>
    <xf numFmtId="0" fontId="4" fillId="0" borderId="12" xfId="53" applyFont="1" applyBorder="1">
      <alignment/>
      <protection/>
    </xf>
    <xf numFmtId="4" fontId="4" fillId="0" borderId="12" xfId="53" applyNumberFormat="1" applyFont="1" applyBorder="1">
      <alignment/>
      <protection/>
    </xf>
    <xf numFmtId="0" fontId="4" fillId="0" borderId="0" xfId="53" applyFont="1">
      <alignment/>
      <protection/>
    </xf>
    <xf numFmtId="0" fontId="7" fillId="0" borderId="13" xfId="53" applyFont="1" applyBorder="1" applyAlignment="1">
      <alignment horizontal="left"/>
      <protection/>
    </xf>
    <xf numFmtId="0" fontId="7" fillId="0" borderId="13" xfId="53" applyFont="1" applyBorder="1" applyAlignment="1">
      <alignment horizontal="left" wrapText="1"/>
      <protection/>
    </xf>
    <xf numFmtId="4" fontId="7" fillId="0" borderId="13" xfId="53" applyNumberFormat="1" applyFont="1" applyBorder="1" applyAlignment="1">
      <alignment horizontal="left"/>
      <protection/>
    </xf>
    <xf numFmtId="4" fontId="7" fillId="0" borderId="14" xfId="53" applyNumberFormat="1" applyFont="1" applyBorder="1" applyAlignment="1">
      <alignment horizontal="left"/>
      <protection/>
    </xf>
    <xf numFmtId="0" fontId="7" fillId="0" borderId="13" xfId="53" applyFont="1" applyBorder="1">
      <alignment/>
      <protection/>
    </xf>
    <xf numFmtId="0" fontId="7" fillId="0" borderId="13" xfId="53" applyFont="1" applyBorder="1" applyAlignment="1">
      <alignment wrapText="1"/>
      <protection/>
    </xf>
    <xf numFmtId="4" fontId="7" fillId="0" borderId="13" xfId="53" applyNumberFormat="1" applyFont="1" applyBorder="1">
      <alignment/>
      <protection/>
    </xf>
    <xf numFmtId="4" fontId="7" fillId="0" borderId="14" xfId="53" applyNumberFormat="1" applyFont="1" applyBorder="1" applyAlignment="1">
      <alignment/>
      <protection/>
    </xf>
    <xf numFmtId="0" fontId="9" fillId="0" borderId="15" xfId="53" applyFont="1" applyBorder="1" applyAlignment="1">
      <alignment vertical="top" wrapText="1"/>
      <protection/>
    </xf>
    <xf numFmtId="0" fontId="7" fillId="0" borderId="10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 wrapText="1"/>
      <protection/>
    </xf>
    <xf numFmtId="4" fontId="7" fillId="0" borderId="10" xfId="53" applyNumberFormat="1" applyFont="1" applyBorder="1" applyAlignment="1">
      <alignment horizontal="center"/>
      <protection/>
    </xf>
    <xf numFmtId="0" fontId="4" fillId="0" borderId="10" xfId="53" applyFont="1" applyBorder="1" applyAlignment="1">
      <alignment horizontal="center" wrapText="1"/>
      <protection/>
    </xf>
    <xf numFmtId="0" fontId="9" fillId="0" borderId="10" xfId="53" applyFont="1" applyBorder="1">
      <alignment/>
      <protection/>
    </xf>
    <xf numFmtId="0" fontId="7" fillId="0" borderId="10" xfId="53" applyFont="1" applyBorder="1">
      <alignment/>
      <protection/>
    </xf>
    <xf numFmtId="0" fontId="7" fillId="0" borderId="10" xfId="53" applyFont="1" applyBorder="1" applyAlignment="1">
      <alignment wrapText="1"/>
      <protection/>
    </xf>
    <xf numFmtId="0" fontId="4" fillId="0" borderId="10" xfId="53" applyFont="1" applyBorder="1" applyAlignment="1">
      <alignment horizontal="center"/>
      <protection/>
    </xf>
    <xf numFmtId="0" fontId="9" fillId="0" borderId="10" xfId="53" applyFont="1" applyBorder="1" applyAlignment="1">
      <alignment vertical="top" wrapText="1"/>
      <protection/>
    </xf>
    <xf numFmtId="0" fontId="7" fillId="0" borderId="16" xfId="53" applyFont="1" applyBorder="1">
      <alignment/>
      <protection/>
    </xf>
    <xf numFmtId="0" fontId="7" fillId="0" borderId="16" xfId="53" applyFont="1" applyBorder="1" applyAlignment="1">
      <alignment wrapText="1"/>
      <protection/>
    </xf>
    <xf numFmtId="4" fontId="7" fillId="0" borderId="16" xfId="53" applyNumberFormat="1" applyFont="1" applyBorder="1">
      <alignment/>
      <protection/>
    </xf>
    <xf numFmtId="4" fontId="7" fillId="0" borderId="17" xfId="53" applyNumberFormat="1" applyFont="1" applyBorder="1" applyAlignment="1">
      <alignment/>
      <protection/>
    </xf>
    <xf numFmtId="3" fontId="7" fillId="0" borderId="16" xfId="53" applyNumberFormat="1" applyFont="1" applyBorder="1">
      <alignment/>
      <protection/>
    </xf>
    <xf numFmtId="3" fontId="7" fillId="0" borderId="17" xfId="53" applyNumberFormat="1" applyFont="1" applyBorder="1" applyAlignment="1">
      <alignment/>
      <protection/>
    </xf>
    <xf numFmtId="0" fontId="7" fillId="0" borderId="18" xfId="53" applyFont="1" applyBorder="1">
      <alignment/>
      <protection/>
    </xf>
    <xf numFmtId="3" fontId="7" fillId="0" borderId="18" xfId="53" applyNumberFormat="1" applyFont="1" applyBorder="1">
      <alignment/>
      <protection/>
    </xf>
    <xf numFmtId="3" fontId="7" fillId="0" borderId="13" xfId="53" applyNumberFormat="1" applyFont="1" applyBorder="1">
      <alignment/>
      <protection/>
    </xf>
    <xf numFmtId="0" fontId="7" fillId="0" borderId="13" xfId="53" applyFont="1" applyBorder="1" applyAlignment="1">
      <alignment horizontal="right"/>
      <protection/>
    </xf>
    <xf numFmtId="0" fontId="4" fillId="0" borderId="13" xfId="53" applyFont="1" applyBorder="1" applyAlignment="1">
      <alignment horizontal="center"/>
      <protection/>
    </xf>
    <xf numFmtId="0" fontId="4" fillId="0" borderId="13" xfId="53" applyFont="1" applyBorder="1">
      <alignment/>
      <protection/>
    </xf>
    <xf numFmtId="0" fontId="7" fillId="0" borderId="19" xfId="53" applyFont="1" applyBorder="1" applyAlignment="1">
      <alignment horizontal="center"/>
      <protection/>
    </xf>
    <xf numFmtId="4" fontId="7" fillId="0" borderId="10" xfId="53" applyNumberFormat="1" applyFont="1" applyBorder="1">
      <alignment/>
      <protection/>
    </xf>
    <xf numFmtId="4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12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4" fontId="12" fillId="0" borderId="10" xfId="0" applyNumberFormat="1" applyFont="1" applyBorder="1" applyAlignment="1">
      <alignment horizontal="center" vertical="top" wrapText="1"/>
    </xf>
    <xf numFmtId="4" fontId="12" fillId="0" borderId="20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10" xfId="0" applyFont="1" applyBorder="1" applyAlignment="1">
      <alignment vertical="top"/>
    </xf>
    <xf numFmtId="0" fontId="12" fillId="0" borderId="10" xfId="0" applyFont="1" applyBorder="1" applyAlignment="1">
      <alignment horizontal="left" vertical="top"/>
    </xf>
    <xf numFmtId="0" fontId="13" fillId="0" borderId="10" xfId="0" applyFont="1" applyFill="1" applyBorder="1" applyAlignment="1">
      <alignment vertical="top" wrapText="1"/>
    </xf>
    <xf numFmtId="4" fontId="12" fillId="0" borderId="10" xfId="0" applyNumberFormat="1" applyFont="1" applyBorder="1" applyAlignment="1">
      <alignment horizontal="center" vertical="top"/>
    </xf>
    <xf numFmtId="0" fontId="10" fillId="0" borderId="10" xfId="0" applyFont="1" applyFill="1" applyBorder="1" applyAlignment="1">
      <alignment vertical="top" wrapText="1"/>
    </xf>
    <xf numFmtId="4" fontId="5" fillId="0" borderId="10" xfId="0" applyNumberFormat="1" applyFont="1" applyBorder="1" applyAlignment="1">
      <alignment horizontal="center" vertical="top"/>
    </xf>
    <xf numFmtId="0" fontId="12" fillId="0" borderId="20" xfId="0" applyFont="1" applyBorder="1" applyAlignment="1">
      <alignment horizontal="left" vertical="top"/>
    </xf>
    <xf numFmtId="0" fontId="0" fillId="0" borderId="21" xfId="0" applyBorder="1" applyAlignment="1">
      <alignment vertical="top"/>
    </xf>
    <xf numFmtId="0" fontId="0" fillId="0" borderId="15" xfId="0" applyBorder="1" applyAlignment="1">
      <alignment vertical="top"/>
    </xf>
    <xf numFmtId="0" fontId="12" fillId="0" borderId="10" xfId="0" applyFont="1" applyBorder="1" applyAlignment="1">
      <alignment vertical="top"/>
    </xf>
    <xf numFmtId="0" fontId="12" fillId="0" borderId="10" xfId="0" applyFont="1" applyFill="1" applyBorder="1" applyAlignment="1">
      <alignment vertical="top" wrapText="1"/>
    </xf>
    <xf numFmtId="4" fontId="12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0" fontId="12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horizontal="left" vertical="top" wrapText="1"/>
    </xf>
    <xf numFmtId="4" fontId="11" fillId="0" borderId="19" xfId="0" applyNumberFormat="1" applyFont="1" applyBorder="1" applyAlignment="1">
      <alignment horizontal="left" vertical="top"/>
    </xf>
    <xf numFmtId="4" fontId="14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 wrapText="1"/>
    </xf>
    <xf numFmtId="4" fontId="5" fillId="0" borderId="0" xfId="0" applyNumberFormat="1" applyFont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4" fontId="10" fillId="0" borderId="10" xfId="0" applyNumberFormat="1" applyFont="1" applyBorder="1" applyAlignment="1">
      <alignment horizontal="center" vertical="top"/>
    </xf>
    <xf numFmtId="4" fontId="11" fillId="0" borderId="10" xfId="0" applyNumberFormat="1" applyFont="1" applyBorder="1" applyAlignment="1">
      <alignment horizontal="center" vertical="top"/>
    </xf>
    <xf numFmtId="0" fontId="15" fillId="0" borderId="10" xfId="0" applyFont="1" applyBorder="1" applyAlignment="1">
      <alignment horizontal="left" vertical="top" wrapText="1"/>
    </xf>
    <xf numFmtId="0" fontId="7" fillId="0" borderId="21" xfId="53" applyFont="1" applyBorder="1">
      <alignment/>
      <protection/>
    </xf>
    <xf numFmtId="0" fontId="7" fillId="0" borderId="16" xfId="53" applyFont="1" applyBorder="1" applyAlignment="1">
      <alignment horizontal="right"/>
      <protection/>
    </xf>
    <xf numFmtId="0" fontId="14" fillId="0" borderId="10" xfId="0" applyFont="1" applyBorder="1" applyAlignment="1">
      <alignment vertical="top" wrapText="1"/>
    </xf>
    <xf numFmtId="4" fontId="14" fillId="0" borderId="10" xfId="0" applyNumberFormat="1" applyFont="1" applyBorder="1" applyAlignment="1">
      <alignment horizontal="left" vertical="top"/>
    </xf>
    <xf numFmtId="0" fontId="16" fillId="0" borderId="10" xfId="0" applyFont="1" applyFill="1" applyBorder="1" applyAlignment="1">
      <alignment vertical="top" wrapText="1"/>
    </xf>
    <xf numFmtId="4" fontId="11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" fontId="5" fillId="0" borderId="20" xfId="0" applyNumberFormat="1" applyFont="1" applyBorder="1" applyAlignment="1">
      <alignment horizontal="center" vertical="top" wrapText="1"/>
    </xf>
    <xf numFmtId="0" fontId="7" fillId="0" borderId="15" xfId="53" applyFont="1" applyBorder="1" applyAlignment="1">
      <alignment horizontal="center"/>
      <protection/>
    </xf>
    <xf numFmtId="4" fontId="7" fillId="0" borderId="15" xfId="53" applyNumberFormat="1" applyFont="1" applyBorder="1" applyAlignment="1">
      <alignment horizontal="center"/>
      <protection/>
    </xf>
    <xf numFmtId="0" fontId="9" fillId="0" borderId="22" xfId="53" applyFont="1" applyBorder="1" applyAlignment="1">
      <alignment vertical="top" wrapText="1"/>
      <protection/>
    </xf>
    <xf numFmtId="4" fontId="4" fillId="0" borderId="16" xfId="53" applyNumberFormat="1" applyFont="1" applyBorder="1">
      <alignment/>
      <protection/>
    </xf>
    <xf numFmtId="4" fontId="7" fillId="0" borderId="16" xfId="53" applyNumberFormat="1" applyFont="1" applyBorder="1" applyAlignment="1">
      <alignment horizontal="left"/>
      <protection/>
    </xf>
    <xf numFmtId="0" fontId="7" fillId="0" borderId="16" xfId="53" applyFont="1" applyBorder="1" applyAlignment="1">
      <alignment horizontal="left" vertical="center"/>
      <protection/>
    </xf>
    <xf numFmtId="0" fontId="7" fillId="0" borderId="10" xfId="53" applyFont="1" applyBorder="1" applyAlignment="1">
      <alignment horizontal="left"/>
      <protection/>
    </xf>
    <xf numFmtId="0" fontId="7" fillId="0" borderId="10" xfId="53" applyFont="1" applyBorder="1" applyAlignment="1">
      <alignment horizontal="left" wrapText="1"/>
      <protection/>
    </xf>
    <xf numFmtId="4" fontId="7" fillId="0" borderId="10" xfId="53" applyNumberFormat="1" applyFont="1" applyBorder="1" applyAlignment="1">
      <alignment horizontal="left"/>
      <protection/>
    </xf>
    <xf numFmtId="4" fontId="10" fillId="0" borderId="10" xfId="0" applyNumberFormat="1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center" vertical="top"/>
    </xf>
    <xf numFmtId="4" fontId="13" fillId="0" borderId="10" xfId="0" applyNumberFormat="1" applyFont="1" applyBorder="1" applyAlignment="1">
      <alignment horizontal="center" vertical="top" wrapText="1"/>
    </xf>
    <xf numFmtId="4" fontId="15" fillId="0" borderId="10" xfId="0" applyNumberFormat="1" applyFont="1" applyBorder="1" applyAlignment="1">
      <alignment horizontal="center" vertical="top" wrapText="1"/>
    </xf>
    <xf numFmtId="4" fontId="13" fillId="0" borderId="10" xfId="0" applyNumberFormat="1" applyFont="1" applyBorder="1" applyAlignment="1">
      <alignment horizontal="center" vertical="top"/>
    </xf>
    <xf numFmtId="4" fontId="15" fillId="0" borderId="10" xfId="0" applyNumberFormat="1" applyFont="1" applyBorder="1" applyAlignment="1">
      <alignment horizontal="center" vertical="top"/>
    </xf>
    <xf numFmtId="4" fontId="15" fillId="0" borderId="10" xfId="0" applyNumberFormat="1" applyFont="1" applyBorder="1" applyAlignment="1">
      <alignment vertical="top"/>
    </xf>
    <xf numFmtId="4" fontId="17" fillId="0" borderId="10" xfId="0" applyNumberFormat="1" applyFont="1" applyBorder="1" applyAlignment="1">
      <alignment horizontal="left" vertical="top"/>
    </xf>
    <xf numFmtId="4" fontId="7" fillId="0" borderId="0" xfId="53" applyNumberFormat="1" applyFont="1">
      <alignment/>
      <protection/>
    </xf>
    <xf numFmtId="4" fontId="18" fillId="0" borderId="0" xfId="53" applyNumberFormat="1" applyFont="1">
      <alignment/>
      <protection/>
    </xf>
    <xf numFmtId="4" fontId="4" fillId="0" borderId="0" xfId="53" applyNumberFormat="1" applyFont="1">
      <alignment/>
      <protection/>
    </xf>
    <xf numFmtId="4" fontId="19" fillId="0" borderId="0" xfId="53" applyNumberFormat="1" applyFont="1">
      <alignment/>
      <protection/>
    </xf>
    <xf numFmtId="3" fontId="7" fillId="0" borderId="0" xfId="53" applyNumberFormat="1" applyFont="1">
      <alignment/>
      <protection/>
    </xf>
    <xf numFmtId="4" fontId="4" fillId="0" borderId="10" xfId="53" applyNumberFormat="1" applyFont="1" applyBorder="1">
      <alignment/>
      <protection/>
    </xf>
    <xf numFmtId="0" fontId="8" fillId="0" borderId="20" xfId="53" applyFont="1" applyBorder="1" applyAlignment="1">
      <alignment horizontal="center" vertical="center"/>
      <protection/>
    </xf>
    <xf numFmtId="0" fontId="8" fillId="0" borderId="19" xfId="53" applyFont="1" applyBorder="1" applyAlignment="1">
      <alignment horizontal="center" vertical="center"/>
      <protection/>
    </xf>
    <xf numFmtId="4" fontId="7" fillId="0" borderId="20" xfId="53" applyNumberFormat="1" applyFont="1" applyBorder="1" applyAlignment="1">
      <alignment horizontal="center" vertical="center"/>
      <protection/>
    </xf>
    <xf numFmtId="4" fontId="7" fillId="0" borderId="23" xfId="53" applyNumberFormat="1" applyFont="1" applyBorder="1" applyAlignment="1">
      <alignment horizontal="center" vertical="center" wrapText="1"/>
      <protection/>
    </xf>
    <xf numFmtId="4" fontId="7" fillId="0" borderId="19" xfId="53" applyNumberFormat="1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left" vertical="top" wrapText="1"/>
    </xf>
    <xf numFmtId="4" fontId="16" fillId="0" borderId="10" xfId="0" applyNumberFormat="1" applyFont="1" applyBorder="1" applyAlignment="1">
      <alignment horizontal="center" vertical="top"/>
    </xf>
    <xf numFmtId="4" fontId="21" fillId="0" borderId="10" xfId="0" applyNumberFormat="1" applyFont="1" applyBorder="1" applyAlignment="1">
      <alignment horizontal="center" vertical="top"/>
    </xf>
    <xf numFmtId="0" fontId="12" fillId="0" borderId="20" xfId="0" applyNumberFormat="1" applyFont="1" applyBorder="1" applyAlignment="1">
      <alignment horizontal="center" vertical="top" wrapText="1"/>
    </xf>
    <xf numFmtId="0" fontId="12" fillId="0" borderId="21" xfId="0" applyNumberFormat="1" applyFont="1" applyBorder="1" applyAlignment="1">
      <alignment horizontal="center" vertical="top" wrapText="1"/>
    </xf>
    <xf numFmtId="0" fontId="12" fillId="0" borderId="15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/>
    </xf>
    <xf numFmtId="0" fontId="12" fillId="0" borderId="21" xfId="0" applyFont="1" applyBorder="1" applyAlignment="1">
      <alignment vertical="top"/>
    </xf>
    <xf numFmtId="0" fontId="0" fillId="0" borderId="15" xfId="0" applyBorder="1" applyAlignment="1">
      <alignment vertical="top"/>
    </xf>
    <xf numFmtId="0" fontId="5" fillId="0" borderId="21" xfId="0" applyFont="1" applyBorder="1" applyAlignment="1">
      <alignment vertical="top"/>
    </xf>
    <xf numFmtId="0" fontId="0" fillId="0" borderId="21" xfId="0" applyBorder="1" applyAlignment="1">
      <alignment vertical="top"/>
    </xf>
    <xf numFmtId="0" fontId="12" fillId="0" borderId="20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20" xfId="0" applyFont="1" applyBorder="1" applyAlignment="1">
      <alignment vertical="top"/>
    </xf>
    <xf numFmtId="0" fontId="12" fillId="0" borderId="21" xfId="0" applyFont="1" applyBorder="1" applyAlignment="1">
      <alignment vertical="top"/>
    </xf>
    <xf numFmtId="0" fontId="12" fillId="0" borderId="15" xfId="0" applyFont="1" applyBorder="1" applyAlignment="1">
      <alignment vertical="top"/>
    </xf>
    <xf numFmtId="0" fontId="5" fillId="0" borderId="20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4" fontId="7" fillId="0" borderId="16" xfId="53" applyNumberFormat="1" applyFont="1" applyBorder="1" applyAlignment="1">
      <alignment horizontal="center"/>
      <protection/>
    </xf>
    <xf numFmtId="4" fontId="7" fillId="0" borderId="21" xfId="53" applyNumberFormat="1" applyFont="1" applyBorder="1" applyAlignment="1">
      <alignment horizontal="center"/>
      <protection/>
    </xf>
    <xf numFmtId="4" fontId="7" fillId="0" borderId="25" xfId="53" applyNumberFormat="1" applyFont="1" applyBorder="1" applyAlignment="1">
      <alignment horizontal="center"/>
      <protection/>
    </xf>
    <xf numFmtId="0" fontId="10" fillId="0" borderId="26" xfId="53" applyFont="1" applyBorder="1" applyAlignment="1">
      <alignment horizontal="center" vertical="top" wrapText="1"/>
      <protection/>
    </xf>
    <xf numFmtId="0" fontId="10" fillId="0" borderId="27" xfId="53" applyFont="1" applyBorder="1" applyAlignment="1">
      <alignment horizontal="center" vertical="top" wrapText="1"/>
      <protection/>
    </xf>
    <xf numFmtId="0" fontId="10" fillId="0" borderId="28" xfId="53" applyFont="1" applyBorder="1" applyAlignment="1">
      <alignment horizontal="center" vertical="top" wrapText="1"/>
      <protection/>
    </xf>
    <xf numFmtId="0" fontId="10" fillId="0" borderId="29" xfId="53" applyFont="1" applyBorder="1" applyAlignment="1">
      <alignment horizontal="center" vertical="top" wrapText="1"/>
      <protection/>
    </xf>
    <xf numFmtId="0" fontId="10" fillId="0" borderId="0" xfId="53" applyFont="1" applyBorder="1" applyAlignment="1">
      <alignment horizontal="center" vertical="top" wrapText="1"/>
      <protection/>
    </xf>
    <xf numFmtId="0" fontId="10" fillId="0" borderId="30" xfId="53" applyFont="1" applyBorder="1" applyAlignment="1">
      <alignment horizontal="center" vertical="top" wrapText="1"/>
      <protection/>
    </xf>
    <xf numFmtId="0" fontId="10" fillId="0" borderId="31" xfId="53" applyFont="1" applyBorder="1" applyAlignment="1">
      <alignment horizontal="center" vertical="top" wrapText="1"/>
      <protection/>
    </xf>
    <xf numFmtId="0" fontId="10" fillId="0" borderId="32" xfId="53" applyFont="1" applyBorder="1" applyAlignment="1">
      <alignment horizontal="center" vertical="top" wrapText="1"/>
      <protection/>
    </xf>
    <xf numFmtId="0" fontId="10" fillId="0" borderId="33" xfId="53" applyFont="1" applyBorder="1" applyAlignment="1">
      <alignment horizontal="center" vertical="top" wrapText="1"/>
      <protection/>
    </xf>
    <xf numFmtId="0" fontId="4" fillId="0" borderId="19" xfId="53" applyFont="1" applyBorder="1" applyAlignment="1">
      <alignment horizontal="center"/>
      <protection/>
    </xf>
    <xf numFmtId="0" fontId="4" fillId="0" borderId="23" xfId="53" applyFont="1" applyBorder="1" applyAlignment="1">
      <alignment horizontal="center"/>
      <protection/>
    </xf>
    <xf numFmtId="0" fontId="4" fillId="0" borderId="17" xfId="53" applyFont="1" applyBorder="1" applyAlignment="1">
      <alignment horizontal="center" vertical="top" wrapText="1"/>
      <protection/>
    </xf>
    <xf numFmtId="0" fontId="4" fillId="0" borderId="34" xfId="53" applyFont="1" applyBorder="1" applyAlignment="1">
      <alignment horizontal="center" vertical="top" wrapText="1"/>
      <protection/>
    </xf>
    <xf numFmtId="0" fontId="4" fillId="0" borderId="35" xfId="53" applyFont="1" applyBorder="1" applyAlignment="1">
      <alignment horizontal="center" vertical="top" wrapText="1"/>
      <protection/>
    </xf>
    <xf numFmtId="0" fontId="4" fillId="0" borderId="36" xfId="53" applyFont="1" applyBorder="1" applyAlignment="1">
      <alignment horizontal="center" vertical="top" wrapText="1"/>
      <protection/>
    </xf>
    <xf numFmtId="0" fontId="4" fillId="0" borderId="0" xfId="53" applyFont="1" applyBorder="1" applyAlignment="1">
      <alignment horizontal="center" vertical="top" wrapText="1"/>
      <protection/>
    </xf>
    <xf numFmtId="0" fontId="4" fillId="0" borderId="37" xfId="53" applyFont="1" applyBorder="1" applyAlignment="1">
      <alignment horizontal="center" vertical="top" wrapText="1"/>
      <protection/>
    </xf>
    <xf numFmtId="0" fontId="4" fillId="0" borderId="38" xfId="53" applyFont="1" applyBorder="1" applyAlignment="1">
      <alignment horizontal="center" vertical="top" wrapText="1"/>
      <protection/>
    </xf>
    <xf numFmtId="0" fontId="4" fillId="0" borderId="39" xfId="53" applyFont="1" applyBorder="1" applyAlignment="1">
      <alignment horizontal="center" vertical="top" wrapText="1"/>
      <protection/>
    </xf>
    <xf numFmtId="0" fontId="4" fillId="0" borderId="40" xfId="53" applyFont="1" applyBorder="1" applyAlignment="1">
      <alignment horizontal="center" vertical="top" wrapText="1"/>
      <protection/>
    </xf>
    <xf numFmtId="0" fontId="7" fillId="0" borderId="16" xfId="53" applyFont="1" applyBorder="1" applyAlignment="1">
      <alignment horizontal="center"/>
      <protection/>
    </xf>
    <xf numFmtId="0" fontId="7" fillId="0" borderId="21" xfId="53" applyFont="1" applyBorder="1" applyAlignment="1">
      <alignment horizontal="center"/>
      <protection/>
    </xf>
    <xf numFmtId="0" fontId="7" fillId="0" borderId="25" xfId="53" applyFont="1" applyBorder="1" applyAlignment="1">
      <alignment horizontal="center"/>
      <protection/>
    </xf>
    <xf numFmtId="0" fontId="7" fillId="0" borderId="16" xfId="53" applyFont="1" applyBorder="1" applyAlignment="1">
      <alignment horizontal="center" wrapText="1"/>
      <protection/>
    </xf>
    <xf numFmtId="0" fontId="7" fillId="0" borderId="21" xfId="53" applyFont="1" applyBorder="1" applyAlignment="1">
      <alignment horizontal="center" wrapText="1"/>
      <protection/>
    </xf>
    <xf numFmtId="0" fontId="7" fillId="0" borderId="25" xfId="53" applyFont="1" applyBorder="1" applyAlignment="1">
      <alignment horizontal="center" wrapText="1"/>
      <protection/>
    </xf>
    <xf numFmtId="4" fontId="7" fillId="0" borderId="13" xfId="53" applyNumberFormat="1" applyFont="1" applyBorder="1" applyAlignment="1">
      <alignment horizontal="left"/>
      <protection/>
    </xf>
    <xf numFmtId="4" fontId="7" fillId="0" borderId="16" xfId="53" applyNumberFormat="1" applyFont="1" applyBorder="1" applyAlignment="1">
      <alignment horizontal="left"/>
      <protection/>
    </xf>
    <xf numFmtId="3" fontId="7" fillId="0" borderId="16" xfId="53" applyNumberFormat="1" applyFont="1" applyBorder="1" applyAlignment="1">
      <alignment horizontal="center"/>
      <protection/>
    </xf>
    <xf numFmtId="3" fontId="7" fillId="0" borderId="21" xfId="53" applyNumberFormat="1" applyFont="1" applyBorder="1" applyAlignment="1">
      <alignment horizontal="center"/>
      <protection/>
    </xf>
    <xf numFmtId="3" fontId="7" fillId="0" borderId="15" xfId="53" applyNumberFormat="1" applyFont="1" applyBorder="1" applyAlignment="1">
      <alignment horizontal="center"/>
      <protection/>
    </xf>
    <xf numFmtId="0" fontId="7" fillId="0" borderId="16" xfId="53" applyFont="1" applyBorder="1" applyAlignment="1">
      <alignment horizontal="center" vertical="center"/>
      <protection/>
    </xf>
    <xf numFmtId="0" fontId="7" fillId="0" borderId="21" xfId="53" applyFont="1" applyBorder="1" applyAlignment="1">
      <alignment horizontal="center" vertical="center"/>
      <protection/>
    </xf>
    <xf numFmtId="0" fontId="7" fillId="0" borderId="15" xfId="53" applyFont="1" applyBorder="1" applyAlignment="1">
      <alignment horizontal="center" vertical="center"/>
      <protection/>
    </xf>
    <xf numFmtId="0" fontId="4" fillId="0" borderId="19" xfId="53" applyFont="1" applyBorder="1" applyAlignment="1">
      <alignment horizontal="center" vertical="center" wrapText="1"/>
      <protection/>
    </xf>
    <xf numFmtId="0" fontId="4" fillId="0" borderId="41" xfId="53" applyFont="1" applyBorder="1" applyAlignment="1">
      <alignment horizontal="center" vertical="center" wrapText="1"/>
      <protection/>
    </xf>
    <xf numFmtId="0" fontId="4" fillId="0" borderId="36" xfId="53" applyFont="1" applyBorder="1" applyAlignment="1">
      <alignment horizontal="center" vertical="center" wrapText="1"/>
      <protection/>
    </xf>
    <xf numFmtId="0" fontId="4" fillId="0" borderId="0" xfId="53" applyFont="1" applyBorder="1" applyAlignment="1">
      <alignment horizontal="center" vertical="center" wrapText="1"/>
      <protection/>
    </xf>
    <xf numFmtId="0" fontId="4" fillId="0" borderId="22" xfId="53" applyFont="1" applyBorder="1" applyAlignment="1">
      <alignment horizontal="center" vertical="center" wrapText="1"/>
      <protection/>
    </xf>
    <xf numFmtId="0" fontId="4" fillId="0" borderId="24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 wrapText="1"/>
      <protection/>
    </xf>
    <xf numFmtId="0" fontId="7" fillId="0" borderId="20" xfId="53" applyFont="1" applyBorder="1" applyAlignment="1">
      <alignment horizontal="center" vertical="center"/>
      <protection/>
    </xf>
    <xf numFmtId="0" fontId="7" fillId="0" borderId="13" xfId="53" applyFont="1" applyBorder="1" applyAlignment="1">
      <alignment horizontal="left" vertical="center"/>
      <protection/>
    </xf>
    <xf numFmtId="0" fontId="7" fillId="0" borderId="13" xfId="53" applyFont="1" applyBorder="1" applyAlignment="1">
      <alignment horizontal="left"/>
      <protection/>
    </xf>
    <xf numFmtId="0" fontId="7" fillId="0" borderId="16" xfId="53" applyFont="1" applyBorder="1" applyAlignment="1">
      <alignment horizontal="left"/>
      <protection/>
    </xf>
    <xf numFmtId="0" fontId="7" fillId="0" borderId="13" xfId="53" applyFont="1" applyBorder="1" applyAlignment="1">
      <alignment horizontal="left" wrapText="1"/>
      <protection/>
    </xf>
    <xf numFmtId="0" fontId="7" fillId="0" borderId="16" xfId="53" applyFont="1" applyBorder="1" applyAlignment="1">
      <alignment horizontal="left" wrapText="1"/>
      <protection/>
    </xf>
    <xf numFmtId="4" fontId="7" fillId="0" borderId="21" xfId="53" applyNumberFormat="1" applyFont="1" applyBorder="1" applyAlignment="1">
      <alignment horizontal="left"/>
      <protection/>
    </xf>
    <xf numFmtId="0" fontId="7" fillId="0" borderId="15" xfId="53" applyFont="1" applyBorder="1" applyAlignment="1">
      <alignment horizontal="center"/>
      <protection/>
    </xf>
    <xf numFmtId="0" fontId="9" fillId="0" borderId="20" xfId="53" applyFont="1" applyBorder="1" applyAlignment="1">
      <alignment horizontal="center" vertical="center"/>
      <protection/>
    </xf>
    <xf numFmtId="0" fontId="9" fillId="0" borderId="21" xfId="53" applyFont="1" applyBorder="1" applyAlignment="1">
      <alignment horizontal="center" vertical="center"/>
      <protection/>
    </xf>
    <xf numFmtId="0" fontId="9" fillId="0" borderId="15" xfId="53" applyFont="1" applyBorder="1" applyAlignment="1">
      <alignment horizontal="center" vertical="center"/>
      <protection/>
    </xf>
    <xf numFmtId="0" fontId="7" fillId="0" borderId="25" xfId="53" applyFont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center" vertical="center"/>
      <protection/>
    </xf>
    <xf numFmtId="0" fontId="4" fillId="0" borderId="19" xfId="53" applyFont="1" applyBorder="1" applyAlignment="1">
      <alignment horizontal="center" vertical="top" wrapText="1"/>
      <protection/>
    </xf>
    <xf numFmtId="0" fontId="4" fillId="0" borderId="41" xfId="53" applyFont="1" applyBorder="1" applyAlignment="1">
      <alignment horizontal="center" vertical="top" wrapText="1"/>
      <protection/>
    </xf>
    <xf numFmtId="0" fontId="4" fillId="0" borderId="23" xfId="53" applyFont="1" applyBorder="1" applyAlignment="1">
      <alignment horizontal="center" vertical="top" wrapText="1"/>
      <protection/>
    </xf>
    <xf numFmtId="0" fontId="7" fillId="0" borderId="15" xfId="53" applyFont="1" applyBorder="1" applyAlignment="1">
      <alignment horizont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1" fillId="0" borderId="0" xfId="53" applyFont="1" applyAlignment="1">
      <alignment horizontal="center" wrapText="1"/>
      <protection/>
    </xf>
    <xf numFmtId="0" fontId="9" fillId="0" borderId="10" xfId="53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41" xfId="52" applyBorder="1" applyAlignment="1">
      <alignment vertical="top" wrapText="1"/>
      <protection/>
    </xf>
    <xf numFmtId="0" fontId="0" fillId="0" borderId="23" xfId="52" applyBorder="1" applyAlignment="1">
      <alignment vertical="top" wrapText="1"/>
      <protection/>
    </xf>
    <xf numFmtId="0" fontId="0" fillId="0" borderId="36" xfId="52" applyBorder="1" applyAlignment="1">
      <alignment vertical="top" wrapText="1"/>
      <protection/>
    </xf>
    <xf numFmtId="0" fontId="0" fillId="0" borderId="0" xfId="52" applyAlignment="1">
      <alignment vertical="top" wrapText="1"/>
      <protection/>
    </xf>
    <xf numFmtId="0" fontId="0" fillId="0" borderId="37" xfId="52" applyBorder="1" applyAlignment="1">
      <alignment vertical="top" wrapText="1"/>
      <protection/>
    </xf>
    <xf numFmtId="0" fontId="0" fillId="0" borderId="22" xfId="52" applyBorder="1" applyAlignment="1">
      <alignment vertical="top" wrapText="1"/>
      <protection/>
    </xf>
    <xf numFmtId="0" fontId="0" fillId="0" borderId="24" xfId="52" applyBorder="1" applyAlignment="1">
      <alignment vertical="top" wrapText="1"/>
      <protection/>
    </xf>
    <xf numFmtId="0" fontId="0" fillId="0" borderId="42" xfId="52" applyBorder="1" applyAlignment="1">
      <alignment vertical="top" wrapText="1"/>
      <protection/>
    </xf>
    <xf numFmtId="4" fontId="7" fillId="0" borderId="43" xfId="53" applyNumberFormat="1" applyFont="1" applyBorder="1" applyAlignment="1">
      <alignment horizontal="center" vertical="center" wrapText="1"/>
      <protection/>
    </xf>
    <xf numFmtId="4" fontId="20" fillId="0" borderId="43" xfId="0" applyNumberFormat="1" applyFont="1" applyBorder="1" applyAlignment="1">
      <alignment horizontal="center" vertical="center"/>
    </xf>
    <xf numFmtId="4" fontId="20" fillId="0" borderId="44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4" fillId="0" borderId="16" xfId="53" applyFont="1" applyBorder="1" applyAlignment="1">
      <alignment horizontal="center"/>
      <protection/>
    </xf>
    <xf numFmtId="0" fontId="4" fillId="0" borderId="21" xfId="53" applyFont="1" applyBorder="1" applyAlignment="1">
      <alignment horizontal="center"/>
      <protection/>
    </xf>
    <xf numFmtId="0" fontId="4" fillId="0" borderId="15" xfId="53" applyFont="1" applyBorder="1" applyAlignment="1">
      <alignment horizontal="center"/>
      <protection/>
    </xf>
    <xf numFmtId="0" fontId="4" fillId="0" borderId="45" xfId="53" applyFont="1" applyBorder="1" applyAlignment="1">
      <alignment horizontal="center"/>
      <protection/>
    </xf>
    <xf numFmtId="0" fontId="4" fillId="0" borderId="46" xfId="53" applyFont="1" applyBorder="1" applyAlignment="1">
      <alignment horizont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zal_Szczecin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49">
      <selection activeCell="E27" sqref="E27"/>
    </sheetView>
  </sheetViews>
  <sheetFormatPr defaultColWidth="9.00390625" defaultRowHeight="12.75"/>
  <cols>
    <col min="1" max="1" width="5.125" style="45" customWidth="1"/>
    <col min="2" max="2" width="6.875" style="45" customWidth="1"/>
    <col min="3" max="3" width="6.125" style="73" customWidth="1"/>
    <col min="4" max="4" width="48.75390625" style="74" customWidth="1"/>
    <col min="5" max="5" width="11.625" style="75" customWidth="1"/>
    <col min="6" max="6" width="10.00390625" style="75" customWidth="1"/>
    <col min="7" max="7" width="9.875" style="44" bestFit="1" customWidth="1"/>
    <col min="8" max="8" width="10.125" style="44" bestFit="1" customWidth="1"/>
    <col min="9" max="16384" width="9.125" style="45" customWidth="1"/>
  </cols>
  <sheetData>
    <row r="1" spans="1:6" ht="12.75">
      <c r="A1" s="124" t="s">
        <v>88</v>
      </c>
      <c r="B1" s="124"/>
      <c r="C1" s="124"/>
      <c r="D1" s="124"/>
      <c r="E1" s="124"/>
      <c r="F1" s="124"/>
    </row>
    <row r="2" spans="1:6" ht="12.75">
      <c r="A2" s="125"/>
      <c r="B2" s="125"/>
      <c r="C2" s="125"/>
      <c r="D2" s="125"/>
      <c r="E2" s="125"/>
      <c r="F2" s="125"/>
    </row>
    <row r="3" spans="1:8" s="51" customFormat="1" ht="25.5">
      <c r="A3" s="46" t="s">
        <v>52</v>
      </c>
      <c r="B3" s="46" t="s">
        <v>53</v>
      </c>
      <c r="C3" s="46" t="s">
        <v>54</v>
      </c>
      <c r="D3" s="47" t="s">
        <v>55</v>
      </c>
      <c r="E3" s="98" t="s">
        <v>77</v>
      </c>
      <c r="F3" s="49" t="s">
        <v>78</v>
      </c>
      <c r="G3" s="48" t="s">
        <v>56</v>
      </c>
      <c r="H3" s="50"/>
    </row>
    <row r="4" spans="1:8" s="51" customFormat="1" ht="12.75">
      <c r="A4" s="121">
        <v>600</v>
      </c>
      <c r="B4" s="46"/>
      <c r="C4" s="46"/>
      <c r="D4" s="47" t="s">
        <v>79</v>
      </c>
      <c r="E4" s="98">
        <f>E5</f>
        <v>0</v>
      </c>
      <c r="F4" s="48">
        <f>F5</f>
        <v>100000</v>
      </c>
      <c r="G4" s="101">
        <f>G5</f>
        <v>0</v>
      </c>
      <c r="H4" s="50"/>
    </row>
    <row r="5" spans="1:8" s="51" customFormat="1" ht="12.75">
      <c r="A5" s="122"/>
      <c r="B5" s="46">
        <v>60014</v>
      </c>
      <c r="C5" s="46"/>
      <c r="D5" s="47" t="s">
        <v>81</v>
      </c>
      <c r="E5" s="98">
        <f>E7</f>
        <v>0</v>
      </c>
      <c r="F5" s="48">
        <f>F7</f>
        <v>100000</v>
      </c>
      <c r="G5" s="101">
        <f>G7</f>
        <v>0</v>
      </c>
      <c r="H5" s="50"/>
    </row>
    <row r="6" spans="1:8" s="51" customFormat="1" ht="51">
      <c r="A6" s="122"/>
      <c r="B6" s="46"/>
      <c r="C6" s="46">
        <v>6620</v>
      </c>
      <c r="D6" s="47" t="s">
        <v>80</v>
      </c>
      <c r="E6" s="98">
        <v>0</v>
      </c>
      <c r="F6" s="49">
        <v>100000</v>
      </c>
      <c r="G6" s="101"/>
      <c r="H6" s="50"/>
    </row>
    <row r="7" spans="1:8" s="51" customFormat="1" ht="27.75" customHeight="1">
      <c r="A7" s="123"/>
      <c r="B7" s="46"/>
      <c r="C7" s="86"/>
      <c r="D7" s="87" t="s">
        <v>104</v>
      </c>
      <c r="E7" s="99"/>
      <c r="F7" s="88">
        <v>100000</v>
      </c>
      <c r="G7" s="102"/>
      <c r="H7" s="50"/>
    </row>
    <row r="8" spans="1:7" ht="23.25" customHeight="1">
      <c r="A8" s="126">
        <v>900</v>
      </c>
      <c r="B8" s="52"/>
      <c r="C8" s="53"/>
      <c r="D8" s="54" t="s">
        <v>57</v>
      </c>
      <c r="E8" s="100">
        <f>E9+E12</f>
        <v>172000</v>
      </c>
      <c r="F8" s="55">
        <f>F9+F12</f>
        <v>108000</v>
      </c>
      <c r="G8" s="103">
        <f>G9+G12</f>
        <v>0</v>
      </c>
    </row>
    <row r="9" spans="1:7" ht="14.25" customHeight="1">
      <c r="A9" s="129"/>
      <c r="B9" s="126">
        <v>90001</v>
      </c>
      <c r="C9" s="53"/>
      <c r="D9" s="56" t="s">
        <v>58</v>
      </c>
      <c r="E9" s="85">
        <f>E10</f>
        <v>134000</v>
      </c>
      <c r="F9" s="57">
        <f>F10</f>
        <v>0</v>
      </c>
      <c r="G9" s="104">
        <f>G10</f>
        <v>0</v>
      </c>
    </row>
    <row r="10" spans="1:7" ht="21">
      <c r="A10" s="129"/>
      <c r="B10" s="127"/>
      <c r="C10" s="58">
        <v>6010</v>
      </c>
      <c r="D10" s="56" t="s">
        <v>59</v>
      </c>
      <c r="E10" s="85">
        <v>134000</v>
      </c>
      <c r="F10" s="57"/>
      <c r="G10" s="104"/>
    </row>
    <row r="11" spans="1:7" ht="11.25" customHeight="1">
      <c r="A11" s="130"/>
      <c r="B11" s="128"/>
      <c r="C11" s="58"/>
      <c r="D11" s="84" t="s">
        <v>105</v>
      </c>
      <c r="E11" s="119">
        <v>134000</v>
      </c>
      <c r="F11" s="57"/>
      <c r="G11" s="105"/>
    </row>
    <row r="12" spans="1:7" ht="16.5" customHeight="1">
      <c r="A12" s="59"/>
      <c r="B12" s="60">
        <v>90002</v>
      </c>
      <c r="C12" s="58"/>
      <c r="D12" s="79" t="s">
        <v>70</v>
      </c>
      <c r="E12" s="85">
        <f aca="true" t="shared" si="0" ref="E12:G13">E13</f>
        <v>38000</v>
      </c>
      <c r="F12" s="57">
        <f t="shared" si="0"/>
        <v>108000</v>
      </c>
      <c r="G12" s="104">
        <f t="shared" si="0"/>
        <v>0</v>
      </c>
    </row>
    <row r="13" spans="1:7" ht="20.25" customHeight="1">
      <c r="A13" s="59"/>
      <c r="B13" s="60"/>
      <c r="C13" s="58">
        <v>6010</v>
      </c>
      <c r="D13" s="56" t="s">
        <v>59</v>
      </c>
      <c r="E13" s="85">
        <f t="shared" si="0"/>
        <v>38000</v>
      </c>
      <c r="F13" s="57">
        <f t="shared" si="0"/>
        <v>108000</v>
      </c>
      <c r="G13" s="104">
        <f t="shared" si="0"/>
        <v>0</v>
      </c>
    </row>
    <row r="14" spans="1:7" ht="12.75">
      <c r="A14" s="59"/>
      <c r="B14" s="60"/>
      <c r="C14" s="58"/>
      <c r="D14" s="84" t="s">
        <v>87</v>
      </c>
      <c r="E14" s="119">
        <v>38000</v>
      </c>
      <c r="F14" s="120">
        <v>108000</v>
      </c>
      <c r="G14" s="105"/>
    </row>
    <row r="15" spans="1:8" s="64" customFormat="1" ht="15" customHeight="1">
      <c r="A15" s="126">
        <v>921</v>
      </c>
      <c r="B15" s="61"/>
      <c r="C15" s="53"/>
      <c r="D15" s="62" t="s">
        <v>60</v>
      </c>
      <c r="E15" s="100">
        <f>E16+E24</f>
        <v>204670.19</v>
      </c>
      <c r="F15" s="55">
        <f>F16+F24</f>
        <v>1000</v>
      </c>
      <c r="G15" s="104">
        <f>G16+G24</f>
        <v>0</v>
      </c>
      <c r="H15" s="63"/>
    </row>
    <row r="16" spans="1:8" s="64" customFormat="1" ht="12.75">
      <c r="A16" s="129"/>
      <c r="B16" s="126">
        <v>92109</v>
      </c>
      <c r="C16" s="53"/>
      <c r="D16" s="65" t="s">
        <v>61</v>
      </c>
      <c r="E16" s="100">
        <f>E17+E20</f>
        <v>200670.19</v>
      </c>
      <c r="F16" s="55">
        <f>+F17+F20</f>
        <v>1000</v>
      </c>
      <c r="G16" s="103">
        <f>+G17+G20</f>
        <v>0</v>
      </c>
      <c r="H16" s="63"/>
    </row>
    <row r="17" spans="1:8" s="64" customFormat="1" ht="33" customHeight="1">
      <c r="A17" s="129"/>
      <c r="B17" s="127"/>
      <c r="C17" s="131">
        <v>6220</v>
      </c>
      <c r="D17" s="66" t="s">
        <v>62</v>
      </c>
      <c r="E17" s="100">
        <f>E18+E19</f>
        <v>52949.79</v>
      </c>
      <c r="F17" s="100">
        <f>F18+F19</f>
        <v>1000</v>
      </c>
      <c r="G17" s="100">
        <f>G18+G19</f>
        <v>0</v>
      </c>
      <c r="H17" s="63"/>
    </row>
    <row r="18" spans="1:8" s="64" customFormat="1" ht="12.75" customHeight="1">
      <c r="A18" s="129"/>
      <c r="B18" s="127"/>
      <c r="C18" s="132"/>
      <c r="D18" s="69" t="s">
        <v>108</v>
      </c>
      <c r="E18" s="85">
        <v>39469.79</v>
      </c>
      <c r="F18" s="68"/>
      <c r="G18" s="105"/>
      <c r="H18" s="63"/>
    </row>
    <row r="19" spans="1:8" s="64" customFormat="1" ht="23.25" customHeight="1">
      <c r="A19" s="129"/>
      <c r="B19" s="127"/>
      <c r="C19" s="133"/>
      <c r="D19" s="118" t="s">
        <v>107</v>
      </c>
      <c r="E19" s="85">
        <v>13480</v>
      </c>
      <c r="F19" s="68">
        <v>1000</v>
      </c>
      <c r="G19" s="105"/>
      <c r="H19" s="63"/>
    </row>
    <row r="20" spans="1:8" s="64" customFormat="1" ht="32.25" customHeight="1">
      <c r="A20" s="130"/>
      <c r="B20" s="130"/>
      <c r="C20" s="131">
        <v>6229</v>
      </c>
      <c r="D20" s="66" t="s">
        <v>62</v>
      </c>
      <c r="E20" s="100">
        <v>147720.4</v>
      </c>
      <c r="F20" s="55">
        <f>F21+F22+F23</f>
        <v>0</v>
      </c>
      <c r="G20" s="104">
        <f>G21+G22+G23</f>
        <v>0</v>
      </c>
      <c r="H20" s="63"/>
    </row>
    <row r="21" spans="1:8" s="64" customFormat="1" ht="10.5" customHeight="1">
      <c r="A21" s="130"/>
      <c r="B21" s="130"/>
      <c r="C21" s="132"/>
      <c r="D21" s="67" t="s">
        <v>63</v>
      </c>
      <c r="E21" s="71">
        <v>25752.19</v>
      </c>
      <c r="F21" s="70"/>
      <c r="G21" s="105"/>
      <c r="H21" s="63"/>
    </row>
    <row r="22" spans="1:8" s="64" customFormat="1" ht="11.25" customHeight="1">
      <c r="A22" s="130"/>
      <c r="B22" s="130"/>
      <c r="C22" s="132"/>
      <c r="D22" s="67" t="s">
        <v>106</v>
      </c>
      <c r="E22" s="71">
        <v>25460.33</v>
      </c>
      <c r="F22" s="70"/>
      <c r="G22" s="105"/>
      <c r="H22" s="63"/>
    </row>
    <row r="23" spans="1:8" s="64" customFormat="1" ht="11.25" customHeight="1">
      <c r="A23" s="130"/>
      <c r="B23" s="130"/>
      <c r="C23" s="139"/>
      <c r="D23" s="67" t="s">
        <v>64</v>
      </c>
      <c r="E23" s="71">
        <v>96507.88</v>
      </c>
      <c r="F23" s="70"/>
      <c r="G23" s="105"/>
      <c r="H23" s="63"/>
    </row>
    <row r="24" spans="1:8" s="64" customFormat="1" ht="13.5" customHeight="1">
      <c r="A24" s="130"/>
      <c r="B24" s="134">
        <v>92116</v>
      </c>
      <c r="C24" s="76"/>
      <c r="D24" s="64" t="s">
        <v>67</v>
      </c>
      <c r="E24" s="100">
        <f aca="true" t="shared" si="1" ref="E24:G25">E25</f>
        <v>4000</v>
      </c>
      <c r="F24" s="77">
        <f t="shared" si="1"/>
        <v>0</v>
      </c>
      <c r="G24" s="104">
        <f t="shared" si="1"/>
        <v>0</v>
      </c>
      <c r="H24" s="63"/>
    </row>
    <row r="25" spans="1:8" s="64" customFormat="1" ht="36" customHeight="1">
      <c r="A25" s="130"/>
      <c r="B25" s="135"/>
      <c r="C25" s="137">
        <v>6220</v>
      </c>
      <c r="D25" s="66" t="s">
        <v>62</v>
      </c>
      <c r="E25" s="85">
        <f t="shared" si="1"/>
        <v>4000</v>
      </c>
      <c r="F25" s="78">
        <f t="shared" si="1"/>
        <v>0</v>
      </c>
      <c r="G25" s="104">
        <f t="shared" si="1"/>
        <v>0</v>
      </c>
      <c r="H25" s="63"/>
    </row>
    <row r="26" spans="1:8" s="64" customFormat="1" ht="11.25" customHeight="1">
      <c r="A26" s="128"/>
      <c r="B26" s="136"/>
      <c r="C26" s="138"/>
      <c r="D26" s="69" t="s">
        <v>68</v>
      </c>
      <c r="E26" s="85">
        <v>4000</v>
      </c>
      <c r="F26" s="70"/>
      <c r="G26" s="105"/>
      <c r="H26" s="63"/>
    </row>
    <row r="27" spans="1:8" ht="15.75" customHeight="1">
      <c r="A27" s="52"/>
      <c r="B27" s="52"/>
      <c r="C27" s="72"/>
      <c r="D27" s="65" t="s">
        <v>65</v>
      </c>
      <c r="E27" s="55">
        <f>E15+E8+E4</f>
        <v>376670.19</v>
      </c>
      <c r="F27" s="55">
        <f>F15+F8+F4</f>
        <v>209000</v>
      </c>
      <c r="G27" s="103">
        <f>G15+G8+G4</f>
        <v>0</v>
      </c>
      <c r="H27" s="63"/>
    </row>
    <row r="28" spans="1:7" ht="12.75">
      <c r="A28" s="52"/>
      <c r="B28" s="52"/>
      <c r="C28" s="72"/>
      <c r="D28" s="82" t="s">
        <v>66</v>
      </c>
      <c r="E28" s="83">
        <f>E20</f>
        <v>147720.4</v>
      </c>
      <c r="F28" s="83">
        <f>F20</f>
        <v>0</v>
      </c>
      <c r="G28" s="106">
        <f>G20</f>
        <v>0</v>
      </c>
    </row>
  </sheetData>
  <sheetProtection/>
  <mergeCells count="10">
    <mergeCell ref="A4:A7"/>
    <mergeCell ref="A1:F2"/>
    <mergeCell ref="B9:B11"/>
    <mergeCell ref="A8:A11"/>
    <mergeCell ref="C17:C19"/>
    <mergeCell ref="A15:A26"/>
    <mergeCell ref="B24:B26"/>
    <mergeCell ref="C25:C26"/>
    <mergeCell ref="B16:B23"/>
    <mergeCell ref="C20:C23"/>
  </mergeCells>
  <printOptions/>
  <pageMargins left="0.28" right="0.36" top="0.35" bottom="0.36" header="0.22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15"/>
  <sheetViews>
    <sheetView tabSelected="1" zoomScalePageLayoutView="0" workbookViewId="0" topLeftCell="A97">
      <selection activeCell="N12" sqref="N12"/>
    </sheetView>
  </sheetViews>
  <sheetFormatPr defaultColWidth="10.25390625" defaultRowHeight="12.75"/>
  <cols>
    <col min="1" max="1" width="3.625" style="1" bestFit="1" customWidth="1"/>
    <col min="2" max="2" width="19.875" style="1" customWidth="1"/>
    <col min="3" max="3" width="7.125" style="1" customWidth="1"/>
    <col min="4" max="4" width="9.625" style="2" customWidth="1"/>
    <col min="5" max="5" width="10.875" style="1" customWidth="1"/>
    <col min="6" max="6" width="12.00390625" style="1" customWidth="1"/>
    <col min="7" max="8" width="10.875" style="1" customWidth="1"/>
    <col min="9" max="9" width="10.625" style="1" customWidth="1"/>
    <col min="10" max="10" width="10.125" style="1" customWidth="1"/>
    <col min="11" max="11" width="6.625" style="1" customWidth="1"/>
    <col min="12" max="12" width="9.75390625" style="1" customWidth="1"/>
    <col min="13" max="13" width="10.375" style="1" customWidth="1"/>
    <col min="14" max="14" width="10.125" style="1" customWidth="1"/>
    <col min="15" max="15" width="6.375" style="1" customWidth="1"/>
    <col min="16" max="16" width="13.125" style="1" customWidth="1"/>
    <col min="17" max="16384" width="10.25390625" style="1" customWidth="1"/>
  </cols>
  <sheetData>
    <row r="2" spans="1:16" ht="29.25" customHeight="1">
      <c r="A2" s="203" t="s">
        <v>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</row>
    <row r="3" ht="18.75" customHeight="1"/>
    <row r="4" spans="1:16" ht="11.25">
      <c r="A4" s="197" t="s">
        <v>2</v>
      </c>
      <c r="B4" s="197" t="s">
        <v>3</v>
      </c>
      <c r="C4" s="202" t="s">
        <v>4</v>
      </c>
      <c r="D4" s="202" t="s">
        <v>5</v>
      </c>
      <c r="E4" s="202" t="s">
        <v>6</v>
      </c>
      <c r="F4" s="197" t="s">
        <v>7</v>
      </c>
      <c r="G4" s="197"/>
      <c r="H4" s="197" t="s">
        <v>0</v>
      </c>
      <c r="I4" s="197"/>
      <c r="J4" s="197"/>
      <c r="K4" s="197"/>
      <c r="L4" s="197"/>
      <c r="M4" s="197"/>
      <c r="N4" s="197"/>
      <c r="O4" s="197"/>
      <c r="P4" s="197"/>
    </row>
    <row r="5" spans="1:16" ht="11.25">
      <c r="A5" s="197"/>
      <c r="B5" s="197"/>
      <c r="C5" s="202"/>
      <c r="D5" s="202"/>
      <c r="E5" s="202"/>
      <c r="F5" s="202" t="s">
        <v>8</v>
      </c>
      <c r="G5" s="202" t="s">
        <v>9</v>
      </c>
      <c r="H5" s="197" t="s">
        <v>31</v>
      </c>
      <c r="I5" s="197"/>
      <c r="J5" s="197"/>
      <c r="K5" s="197"/>
      <c r="L5" s="197"/>
      <c r="M5" s="197"/>
      <c r="N5" s="197"/>
      <c r="O5" s="197"/>
      <c r="P5" s="197"/>
    </row>
    <row r="6" spans="1:16" ht="11.25">
      <c r="A6" s="197"/>
      <c r="B6" s="197"/>
      <c r="C6" s="202"/>
      <c r="D6" s="202"/>
      <c r="E6" s="202"/>
      <c r="F6" s="202"/>
      <c r="G6" s="202"/>
      <c r="H6" s="202" t="s">
        <v>10</v>
      </c>
      <c r="I6" s="197" t="s">
        <v>11</v>
      </c>
      <c r="J6" s="197"/>
      <c r="K6" s="197"/>
      <c r="L6" s="197"/>
      <c r="M6" s="197"/>
      <c r="N6" s="197"/>
      <c r="O6" s="197"/>
      <c r="P6" s="197"/>
    </row>
    <row r="7" spans="1:16" ht="14.25" customHeight="1">
      <c r="A7" s="197"/>
      <c r="B7" s="197"/>
      <c r="C7" s="202"/>
      <c r="D7" s="202"/>
      <c r="E7" s="202"/>
      <c r="F7" s="202"/>
      <c r="G7" s="202"/>
      <c r="H7" s="202"/>
      <c r="I7" s="197" t="s">
        <v>12</v>
      </c>
      <c r="J7" s="197"/>
      <c r="K7" s="197"/>
      <c r="L7" s="197"/>
      <c r="M7" s="197" t="s">
        <v>13</v>
      </c>
      <c r="N7" s="197"/>
      <c r="O7" s="197"/>
      <c r="P7" s="197"/>
    </row>
    <row r="8" spans="1:16" ht="12.75" customHeight="1">
      <c r="A8" s="197"/>
      <c r="B8" s="197"/>
      <c r="C8" s="202"/>
      <c r="D8" s="202"/>
      <c r="E8" s="202"/>
      <c r="F8" s="202"/>
      <c r="G8" s="202"/>
      <c r="H8" s="202"/>
      <c r="I8" s="202" t="s">
        <v>14</v>
      </c>
      <c r="J8" s="197" t="s">
        <v>15</v>
      </c>
      <c r="K8" s="197"/>
      <c r="L8" s="197"/>
      <c r="M8" s="202" t="s">
        <v>16</v>
      </c>
      <c r="N8" s="202" t="s">
        <v>15</v>
      </c>
      <c r="O8" s="202"/>
      <c r="P8" s="202"/>
    </row>
    <row r="9" spans="1:16" ht="48" customHeight="1">
      <c r="A9" s="197"/>
      <c r="B9" s="197"/>
      <c r="C9" s="202"/>
      <c r="D9" s="202"/>
      <c r="E9" s="202"/>
      <c r="F9" s="202"/>
      <c r="G9" s="202"/>
      <c r="H9" s="202"/>
      <c r="I9" s="202"/>
      <c r="J9" s="3" t="s">
        <v>17</v>
      </c>
      <c r="K9" s="3" t="s">
        <v>18</v>
      </c>
      <c r="L9" s="3" t="s">
        <v>19</v>
      </c>
      <c r="M9" s="202"/>
      <c r="N9" s="4" t="s">
        <v>17</v>
      </c>
      <c r="O9" s="3" t="s">
        <v>18</v>
      </c>
      <c r="P9" s="3" t="s">
        <v>20</v>
      </c>
    </row>
    <row r="10" spans="1:16" ht="7.5" customHeight="1">
      <c r="A10" s="5">
        <v>1</v>
      </c>
      <c r="B10" s="5">
        <v>2</v>
      </c>
      <c r="C10" s="5">
        <v>3</v>
      </c>
      <c r="D10" s="6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7">
        <v>14</v>
      </c>
      <c r="O10" s="5">
        <v>15</v>
      </c>
      <c r="P10" s="5">
        <v>16</v>
      </c>
    </row>
    <row r="11" spans="1:16" ht="7.5" customHeight="1">
      <c r="A11" s="113"/>
      <c r="B11" s="113"/>
      <c r="C11" s="114"/>
      <c r="D11" s="214" t="s">
        <v>102</v>
      </c>
      <c r="E11" s="215"/>
      <c r="F11" s="216"/>
      <c r="G11" s="115"/>
      <c r="H11" s="115"/>
      <c r="I11" s="115"/>
      <c r="J11" s="115">
        <v>457409.1</v>
      </c>
      <c r="K11" s="113"/>
      <c r="L11" s="113"/>
      <c r="M11" s="113"/>
      <c r="N11" s="114">
        <v>0</v>
      </c>
      <c r="O11" s="113"/>
      <c r="P11" s="113"/>
    </row>
    <row r="12" spans="1:16" ht="7.5" customHeight="1">
      <c r="A12" s="113"/>
      <c r="B12" s="113"/>
      <c r="C12" s="114"/>
      <c r="D12" s="116"/>
      <c r="E12" s="115" t="s">
        <v>103</v>
      </c>
      <c r="F12" s="115"/>
      <c r="G12" s="115"/>
      <c r="H12" s="115"/>
      <c r="I12" s="115"/>
      <c r="J12" s="115">
        <v>2105932.24</v>
      </c>
      <c r="K12" s="113"/>
      <c r="L12" s="113"/>
      <c r="M12" s="113"/>
      <c r="N12" s="117">
        <v>1387230.89</v>
      </c>
      <c r="O12" s="113"/>
      <c r="P12" s="113"/>
    </row>
    <row r="13" spans="1:16" s="11" customFormat="1" ht="11.25" customHeight="1">
      <c r="A13" s="8">
        <v>1</v>
      </c>
      <c r="B13" s="9" t="s">
        <v>21</v>
      </c>
      <c r="C13" s="223" t="s">
        <v>22</v>
      </c>
      <c r="D13" s="224"/>
      <c r="E13" s="10">
        <f>E66+E53+E36+E88+E46+E18+E27+E80</f>
        <v>10196864.93</v>
      </c>
      <c r="F13" s="10">
        <f aca="true" t="shared" si="0" ref="F13:P13">F66+F53+F36+F88+F46+F18+F27+F80</f>
        <v>5377505.83</v>
      </c>
      <c r="G13" s="10">
        <f t="shared" si="0"/>
        <v>4819359.100000001</v>
      </c>
      <c r="H13" s="10">
        <f t="shared" si="0"/>
        <v>6794503.710000001</v>
      </c>
      <c r="I13" s="10">
        <f t="shared" si="0"/>
        <v>3269756</v>
      </c>
      <c r="J13" s="10">
        <f t="shared" si="0"/>
        <v>2563341.34</v>
      </c>
      <c r="K13" s="10">
        <f t="shared" si="0"/>
        <v>0</v>
      </c>
      <c r="L13" s="10">
        <f t="shared" si="0"/>
        <v>706414.66</v>
      </c>
      <c r="M13" s="10">
        <f t="shared" si="0"/>
        <v>3524747.7100000004</v>
      </c>
      <c r="N13" s="10">
        <f t="shared" si="0"/>
        <v>1387230.8900000001</v>
      </c>
      <c r="O13" s="10">
        <f t="shared" si="0"/>
        <v>0</v>
      </c>
      <c r="P13" s="10">
        <f t="shared" si="0"/>
        <v>2137516.82</v>
      </c>
    </row>
    <row r="14" spans="1:16" ht="12.75">
      <c r="A14" s="186" t="s">
        <v>94</v>
      </c>
      <c r="B14" s="12" t="s">
        <v>24</v>
      </c>
      <c r="C14" s="154" t="s">
        <v>25</v>
      </c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6"/>
    </row>
    <row r="15" spans="1:16" ht="12.75">
      <c r="A15" s="186"/>
      <c r="B15" s="12" t="s">
        <v>26</v>
      </c>
      <c r="C15" s="157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9"/>
    </row>
    <row r="16" spans="1:16" ht="12.75">
      <c r="A16" s="186"/>
      <c r="B16" s="12" t="s">
        <v>27</v>
      </c>
      <c r="C16" s="157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9"/>
    </row>
    <row r="17" spans="1:16" ht="12.75">
      <c r="A17" s="186"/>
      <c r="B17" s="12" t="s">
        <v>28</v>
      </c>
      <c r="C17" s="160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2"/>
    </row>
    <row r="18" spans="1:16" ht="31.5" customHeight="1">
      <c r="A18" s="186"/>
      <c r="B18" s="12" t="s">
        <v>29</v>
      </c>
      <c r="C18" s="12"/>
      <c r="D18" s="13" t="s">
        <v>30</v>
      </c>
      <c r="E18" s="14">
        <f>F18+G18</f>
        <v>203500</v>
      </c>
      <c r="F18" s="14">
        <f>F19+F20+F21+F22</f>
        <v>203500</v>
      </c>
      <c r="G18" s="14">
        <f>G19+G20+G21+G22</f>
        <v>0</v>
      </c>
      <c r="H18" s="14">
        <f>I18+M18</f>
        <v>23500</v>
      </c>
      <c r="I18" s="14">
        <f>J18+K18+L18</f>
        <v>23500</v>
      </c>
      <c r="J18" s="14">
        <v>23500</v>
      </c>
      <c r="K18" s="14">
        <v>0</v>
      </c>
      <c r="L18" s="14"/>
      <c r="M18" s="14">
        <f>N18+O18+P18</f>
        <v>0</v>
      </c>
      <c r="N18" s="15">
        <v>0</v>
      </c>
      <c r="O18" s="14">
        <v>0</v>
      </c>
      <c r="P18" s="14"/>
    </row>
    <row r="19" spans="1:16" ht="12.75">
      <c r="A19" s="186"/>
      <c r="B19" s="12" t="s">
        <v>31</v>
      </c>
      <c r="C19" s="187"/>
      <c r="D19" s="189"/>
      <c r="E19" s="14">
        <f>F19+G19</f>
        <v>23500</v>
      </c>
      <c r="F19" s="14">
        <f>I18</f>
        <v>23500</v>
      </c>
      <c r="G19" s="14">
        <f>M18</f>
        <v>0</v>
      </c>
      <c r="H19" s="169">
        <v>0</v>
      </c>
      <c r="I19" s="169">
        <v>0</v>
      </c>
      <c r="J19" s="169">
        <v>0</v>
      </c>
      <c r="K19" s="169">
        <v>0</v>
      </c>
      <c r="L19" s="169">
        <v>0</v>
      </c>
      <c r="M19" s="169">
        <v>0</v>
      </c>
      <c r="N19" s="170">
        <v>0</v>
      </c>
      <c r="O19" s="169">
        <v>0</v>
      </c>
      <c r="P19" s="169">
        <v>0</v>
      </c>
    </row>
    <row r="20" spans="1:16" ht="12.75">
      <c r="A20" s="186"/>
      <c r="B20" s="12">
        <v>2013</v>
      </c>
      <c r="C20" s="187"/>
      <c r="D20" s="189"/>
      <c r="E20" s="14">
        <f>F20+G20</f>
        <v>30000</v>
      </c>
      <c r="F20" s="14">
        <v>30000</v>
      </c>
      <c r="G20" s="14"/>
      <c r="H20" s="169"/>
      <c r="I20" s="169"/>
      <c r="J20" s="169"/>
      <c r="K20" s="169"/>
      <c r="L20" s="169"/>
      <c r="M20" s="169"/>
      <c r="N20" s="191"/>
      <c r="O20" s="169"/>
      <c r="P20" s="169"/>
    </row>
    <row r="21" spans="1:16" ht="12.75">
      <c r="A21" s="186"/>
      <c r="B21" s="12">
        <v>2014</v>
      </c>
      <c r="C21" s="188"/>
      <c r="D21" s="190"/>
      <c r="E21" s="93">
        <f>F21+G21</f>
        <v>50000</v>
      </c>
      <c r="F21" s="93">
        <v>50000</v>
      </c>
      <c r="G21" s="93"/>
      <c r="H21" s="170"/>
      <c r="I21" s="170"/>
      <c r="J21" s="170"/>
      <c r="K21" s="170"/>
      <c r="L21" s="170"/>
      <c r="M21" s="170"/>
      <c r="N21" s="191"/>
      <c r="O21" s="170"/>
      <c r="P21" s="170"/>
    </row>
    <row r="22" spans="1:16" ht="12.75">
      <c r="A22" s="94"/>
      <c r="B22" s="12">
        <v>2015</v>
      </c>
      <c r="C22" s="95"/>
      <c r="D22" s="96"/>
      <c r="E22" s="93">
        <f>F22+G22</f>
        <v>100000</v>
      </c>
      <c r="F22" s="97">
        <v>100000</v>
      </c>
      <c r="G22" s="97"/>
      <c r="H22" s="97"/>
      <c r="I22" s="97"/>
      <c r="J22" s="97"/>
      <c r="K22" s="97"/>
      <c r="L22" s="97"/>
      <c r="M22" s="97"/>
      <c r="N22" s="97"/>
      <c r="O22" s="97"/>
      <c r="P22" s="97"/>
    </row>
    <row r="23" spans="1:16" ht="11.25" customHeight="1">
      <c r="A23" s="174" t="s">
        <v>95</v>
      </c>
      <c r="B23" s="16" t="s">
        <v>24</v>
      </c>
      <c r="C23" s="177" t="s">
        <v>72</v>
      </c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</row>
    <row r="24" spans="1:16" ht="11.25" customHeight="1">
      <c r="A24" s="175"/>
      <c r="B24" s="16" t="s">
        <v>26</v>
      </c>
      <c r="C24" s="179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</row>
    <row r="25" spans="1:16" ht="11.25" customHeight="1">
      <c r="A25" s="175"/>
      <c r="B25" s="16" t="s">
        <v>27</v>
      </c>
      <c r="C25" s="179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</row>
    <row r="26" spans="1:16" ht="11.25" customHeight="1">
      <c r="A26" s="175"/>
      <c r="B26" s="16" t="s">
        <v>28</v>
      </c>
      <c r="C26" s="181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</row>
    <row r="27" spans="1:16" ht="24.75" customHeight="1">
      <c r="A27" s="175"/>
      <c r="B27" s="16" t="s">
        <v>29</v>
      </c>
      <c r="C27" s="21"/>
      <c r="D27" s="22" t="s">
        <v>71</v>
      </c>
      <c r="E27" s="43">
        <f>F27+G27</f>
        <v>856572</v>
      </c>
      <c r="F27" s="43">
        <f>F28+F29+F30</f>
        <v>174487.8</v>
      </c>
      <c r="G27" s="43">
        <f>G28+G29+G30</f>
        <v>682084.2</v>
      </c>
      <c r="H27" s="23">
        <f>I27+M27</f>
        <v>493722</v>
      </c>
      <c r="I27" s="23">
        <f>J27+K27+L27</f>
        <v>94968.3</v>
      </c>
      <c r="J27" s="23">
        <v>94968.3</v>
      </c>
      <c r="K27" s="23"/>
      <c r="L27" s="23"/>
      <c r="M27" s="23">
        <f>N27+O27+P27</f>
        <v>398753.7</v>
      </c>
      <c r="N27" s="23"/>
      <c r="O27" s="23"/>
      <c r="P27" s="23">
        <v>398753.7</v>
      </c>
    </row>
    <row r="28" spans="1:16" ht="11.25">
      <c r="A28" s="175"/>
      <c r="B28" s="16">
        <v>2012</v>
      </c>
      <c r="C28" s="183"/>
      <c r="D28" s="184"/>
      <c r="E28" s="43">
        <f>F28+G28</f>
        <v>493722</v>
      </c>
      <c r="F28" s="43">
        <f>I27</f>
        <v>94968.3</v>
      </c>
      <c r="G28" s="43">
        <f>M27</f>
        <v>398753.7</v>
      </c>
      <c r="H28" s="23">
        <f>I27</f>
        <v>94968.3</v>
      </c>
      <c r="I28" s="23"/>
      <c r="J28" s="23"/>
      <c r="K28" s="23"/>
      <c r="L28" s="23"/>
      <c r="M28" s="23"/>
      <c r="N28" s="23"/>
      <c r="O28" s="23"/>
      <c r="P28" s="23"/>
    </row>
    <row r="29" spans="1:16" ht="11.25">
      <c r="A29" s="175"/>
      <c r="B29" s="16">
        <v>2013</v>
      </c>
      <c r="C29" s="183"/>
      <c r="D29" s="184"/>
      <c r="E29" s="43">
        <f>F29+G29</f>
        <v>362850</v>
      </c>
      <c r="F29" s="43">
        <v>79519.5</v>
      </c>
      <c r="G29" s="43">
        <v>283330.5</v>
      </c>
      <c r="H29" s="23"/>
      <c r="I29" s="23"/>
      <c r="J29" s="23"/>
      <c r="K29" s="23"/>
      <c r="L29" s="23"/>
      <c r="M29" s="23"/>
      <c r="N29" s="23"/>
      <c r="O29" s="23"/>
      <c r="P29" s="23"/>
    </row>
    <row r="30" spans="1:16" ht="11.25">
      <c r="A30" s="175"/>
      <c r="B30" s="16">
        <v>2014</v>
      </c>
      <c r="C30" s="183"/>
      <c r="D30" s="184"/>
      <c r="E30" s="43">
        <f>F30+G30</f>
        <v>0</v>
      </c>
      <c r="F30" s="43"/>
      <c r="G30" s="43"/>
      <c r="H30" s="23"/>
      <c r="I30" s="23"/>
      <c r="J30" s="23"/>
      <c r="K30" s="23"/>
      <c r="L30" s="23"/>
      <c r="M30" s="23"/>
      <c r="N30" s="23"/>
      <c r="O30" s="23"/>
      <c r="P30" s="23"/>
    </row>
    <row r="31" spans="1:16" ht="11.25">
      <c r="A31" s="176"/>
      <c r="B31" s="80"/>
      <c r="C31" s="183"/>
      <c r="D31" s="184"/>
      <c r="E31" s="43"/>
      <c r="F31" s="43"/>
      <c r="G31" s="43"/>
      <c r="H31" s="23"/>
      <c r="I31" s="23"/>
      <c r="J31" s="23"/>
      <c r="K31" s="23"/>
      <c r="L31" s="23"/>
      <c r="M31" s="23"/>
      <c r="N31" s="23"/>
      <c r="O31" s="23"/>
      <c r="P31" s="23"/>
    </row>
    <row r="32" spans="1:16" ht="11.25" customHeight="1">
      <c r="A32" s="204" t="s">
        <v>96</v>
      </c>
      <c r="B32" s="20" t="s">
        <v>32</v>
      </c>
      <c r="C32" s="198" t="s">
        <v>33</v>
      </c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7"/>
    </row>
    <row r="33" spans="1:16" ht="11.25" customHeight="1">
      <c r="A33" s="204"/>
      <c r="B33" s="20" t="s">
        <v>34</v>
      </c>
      <c r="C33" s="208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10"/>
    </row>
    <row r="34" spans="1:16" ht="11.25" customHeight="1">
      <c r="A34" s="204"/>
      <c r="B34" s="20" t="s">
        <v>35</v>
      </c>
      <c r="C34" s="208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10"/>
    </row>
    <row r="35" spans="1:16" ht="11.25" customHeight="1">
      <c r="A35" s="204"/>
      <c r="B35" s="20" t="s">
        <v>36</v>
      </c>
      <c r="C35" s="211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3"/>
    </row>
    <row r="36" spans="1:16" ht="11.25">
      <c r="A36" s="204"/>
      <c r="B36" s="20" t="s">
        <v>37</v>
      </c>
      <c r="C36" s="21"/>
      <c r="D36" s="22" t="s">
        <v>38</v>
      </c>
      <c r="E36" s="23">
        <f>E39+E40+E38+E37</f>
        <v>2335412.91</v>
      </c>
      <c r="F36" s="23">
        <f>F39+F40+F38+F37</f>
        <v>408396.74</v>
      </c>
      <c r="G36" s="23">
        <f>G39+G40+G38+G37</f>
        <v>1927016.17</v>
      </c>
      <c r="H36" s="23">
        <f>I36+M36</f>
        <v>1928620.81</v>
      </c>
      <c r="I36" s="23">
        <f>J36+K36+L36</f>
        <v>338940.8</v>
      </c>
      <c r="J36" s="23">
        <v>338940.8</v>
      </c>
      <c r="K36" s="23">
        <v>0</v>
      </c>
      <c r="L36" s="23"/>
      <c r="M36" s="23">
        <f>N36+O36+P36</f>
        <v>1589680.01</v>
      </c>
      <c r="N36" s="23">
        <v>0</v>
      </c>
      <c r="O36" s="23">
        <v>0</v>
      </c>
      <c r="P36" s="23">
        <v>1589680.01</v>
      </c>
    </row>
    <row r="37" spans="1:16" ht="11.25">
      <c r="A37" s="204"/>
      <c r="B37" s="20">
        <v>2009</v>
      </c>
      <c r="C37" s="21"/>
      <c r="D37" s="22"/>
      <c r="E37" s="23">
        <f>F37+G37</f>
        <v>26300</v>
      </c>
      <c r="F37" s="23">
        <v>3945</v>
      </c>
      <c r="G37" s="23">
        <v>22355</v>
      </c>
      <c r="H37" s="23"/>
      <c r="I37" s="23"/>
      <c r="J37" s="23"/>
      <c r="K37" s="23"/>
      <c r="L37" s="23"/>
      <c r="M37" s="23"/>
      <c r="N37" s="23"/>
      <c r="O37" s="23"/>
      <c r="P37" s="23"/>
    </row>
    <row r="38" spans="1:16" ht="11.25">
      <c r="A38" s="204"/>
      <c r="B38" s="20">
        <v>2010</v>
      </c>
      <c r="C38" s="21"/>
      <c r="D38" s="22"/>
      <c r="E38" s="23">
        <f>F38+G38</f>
        <v>42700</v>
      </c>
      <c r="F38" s="23">
        <v>6405</v>
      </c>
      <c r="G38" s="23">
        <v>36295</v>
      </c>
      <c r="H38" s="23"/>
      <c r="I38" s="23"/>
      <c r="J38" s="23"/>
      <c r="K38" s="23"/>
      <c r="L38" s="23"/>
      <c r="M38" s="23"/>
      <c r="N38" s="23"/>
      <c r="O38" s="23"/>
      <c r="P38" s="23"/>
    </row>
    <row r="39" spans="1:16" ht="11.25">
      <c r="A39" s="204"/>
      <c r="B39" s="20">
        <v>2011</v>
      </c>
      <c r="C39" s="21"/>
      <c r="D39" s="24"/>
      <c r="E39" s="23">
        <f>F39+G39</f>
        <v>337792.1</v>
      </c>
      <c r="F39" s="23">
        <v>59105.94</v>
      </c>
      <c r="G39" s="23">
        <v>278686.16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</row>
    <row r="40" spans="1:16" ht="11.25">
      <c r="A40" s="204"/>
      <c r="B40" s="20">
        <v>2012</v>
      </c>
      <c r="C40" s="21"/>
      <c r="D40" s="22"/>
      <c r="E40" s="23">
        <f>F40+G40</f>
        <v>1928620.81</v>
      </c>
      <c r="F40" s="23">
        <f>I36</f>
        <v>338940.8</v>
      </c>
      <c r="G40" s="23">
        <f>M36</f>
        <v>1589680.01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</row>
    <row r="41" spans="1:16" ht="11.25">
      <c r="A41" s="205"/>
      <c r="B41" s="25" t="s">
        <v>39</v>
      </c>
      <c r="C41" s="26"/>
      <c r="D41" s="27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</row>
    <row r="42" spans="1:16" ht="11.25" customHeight="1">
      <c r="A42" s="217" t="s">
        <v>23</v>
      </c>
      <c r="B42" s="20" t="s">
        <v>32</v>
      </c>
      <c r="C42" s="198" t="s">
        <v>76</v>
      </c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200"/>
    </row>
    <row r="43" spans="1:16" ht="11.25">
      <c r="A43" s="218"/>
      <c r="B43" s="20" t="s">
        <v>34</v>
      </c>
      <c r="C43" s="157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9"/>
    </row>
    <row r="44" spans="1:16" ht="11.25">
      <c r="A44" s="218"/>
      <c r="B44" s="20" t="s">
        <v>35</v>
      </c>
      <c r="C44" s="157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9"/>
    </row>
    <row r="45" spans="1:16" ht="11.25">
      <c r="A45" s="218"/>
      <c r="B45" s="20" t="s">
        <v>36</v>
      </c>
      <c r="C45" s="160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2"/>
    </row>
    <row r="46" spans="1:16" ht="11.25">
      <c r="A46" s="218"/>
      <c r="B46" s="20" t="s">
        <v>37</v>
      </c>
      <c r="C46" s="21"/>
      <c r="D46" s="21" t="s">
        <v>75</v>
      </c>
      <c r="E46" s="23">
        <f>F46+G46</f>
        <v>170000</v>
      </c>
      <c r="F46" s="23">
        <f>I46</f>
        <v>170000</v>
      </c>
      <c r="G46" s="23">
        <f>M46</f>
        <v>0</v>
      </c>
      <c r="H46" s="23">
        <f>I46+M46</f>
        <v>170000</v>
      </c>
      <c r="I46" s="23">
        <f>J46+K46+L46</f>
        <v>170000</v>
      </c>
      <c r="J46" s="23">
        <v>138200</v>
      </c>
      <c r="K46" s="23">
        <v>0</v>
      </c>
      <c r="L46" s="23">
        <v>31800</v>
      </c>
      <c r="M46" s="23">
        <f>N46+O46+P46</f>
        <v>0</v>
      </c>
      <c r="N46" s="23"/>
      <c r="O46" s="23">
        <v>0</v>
      </c>
      <c r="P46" s="23"/>
    </row>
    <row r="47" spans="1:16" ht="11.25">
      <c r="A47" s="218"/>
      <c r="B47" s="20">
        <v>2012</v>
      </c>
      <c r="C47" s="21"/>
      <c r="D47" s="28">
        <v>6059</v>
      </c>
      <c r="E47" s="21">
        <v>170000</v>
      </c>
      <c r="F47" s="21">
        <v>170000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</row>
    <row r="48" spans="1:16" ht="11.25">
      <c r="A48" s="219"/>
      <c r="B48" s="20"/>
      <c r="C48" s="21"/>
      <c r="D48" s="21"/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</row>
    <row r="49" spans="1:16" ht="11.25">
      <c r="A49" s="185" t="s">
        <v>97</v>
      </c>
      <c r="B49" s="29" t="s">
        <v>32</v>
      </c>
      <c r="C49" s="198" t="s">
        <v>44</v>
      </c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200"/>
    </row>
    <row r="50" spans="1:16" ht="11.25">
      <c r="A50" s="175"/>
      <c r="B50" s="16" t="s">
        <v>26</v>
      </c>
      <c r="C50" s="157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9"/>
    </row>
    <row r="51" spans="1:16" ht="11.25">
      <c r="A51" s="175"/>
      <c r="B51" s="16" t="s">
        <v>27</v>
      </c>
      <c r="C51" s="157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9"/>
    </row>
    <row r="52" spans="1:16" ht="11.25">
      <c r="A52" s="175"/>
      <c r="B52" s="16" t="s">
        <v>28</v>
      </c>
      <c r="C52" s="160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2"/>
    </row>
    <row r="53" spans="1:16" ht="22.5">
      <c r="A53" s="175"/>
      <c r="B53" s="16" t="s">
        <v>29</v>
      </c>
      <c r="C53" s="16"/>
      <c r="D53" s="17" t="s">
        <v>45</v>
      </c>
      <c r="E53" s="18">
        <f>E58+E61+E57+E54+E55+E56+E59</f>
        <v>2951330.2600000002</v>
      </c>
      <c r="F53" s="18">
        <f>F58+F61+F57+F54+F55+F56+F59</f>
        <v>1948433.22</v>
      </c>
      <c r="G53" s="18">
        <f>G58+G61+G57+G54+G55+G56+G59</f>
        <v>1002897.04</v>
      </c>
      <c r="H53" s="18">
        <f>I53+M53</f>
        <v>2727609.8600000003</v>
      </c>
      <c r="I53" s="18">
        <f>J53+K53+L53</f>
        <v>1767312.82</v>
      </c>
      <c r="J53" s="18">
        <v>1257312.82</v>
      </c>
      <c r="K53" s="18"/>
      <c r="L53" s="18">
        <v>510000</v>
      </c>
      <c r="M53" s="18">
        <f>N53+O53+P53</f>
        <v>960297.04</v>
      </c>
      <c r="N53" s="19">
        <v>917697.04</v>
      </c>
      <c r="O53" s="18">
        <v>0</v>
      </c>
      <c r="P53" s="18">
        <v>42600</v>
      </c>
    </row>
    <row r="54" spans="1:16" ht="11.25">
      <c r="A54" s="175"/>
      <c r="B54" s="16">
        <v>2007</v>
      </c>
      <c r="C54" s="30"/>
      <c r="D54" s="31"/>
      <c r="E54" s="18">
        <f aca="true" t="shared" si="1" ref="E54:E61">F54+G54</f>
        <v>18000</v>
      </c>
      <c r="F54" s="18">
        <v>18000</v>
      </c>
      <c r="G54" s="18"/>
      <c r="H54" s="32"/>
      <c r="I54" s="32"/>
      <c r="J54" s="32"/>
      <c r="K54" s="32"/>
      <c r="L54" s="32"/>
      <c r="M54" s="32"/>
      <c r="N54" s="33"/>
      <c r="O54" s="32"/>
      <c r="P54" s="32"/>
    </row>
    <row r="55" spans="1:16" ht="11.25">
      <c r="A55" s="175"/>
      <c r="B55" s="16">
        <v>2008</v>
      </c>
      <c r="C55" s="30"/>
      <c r="D55" s="31"/>
      <c r="E55" s="18">
        <f t="shared" si="1"/>
        <v>1020.4</v>
      </c>
      <c r="F55" s="18">
        <v>1020.4</v>
      </c>
      <c r="G55" s="18"/>
      <c r="H55" s="32"/>
      <c r="I55" s="32"/>
      <c r="J55" s="32"/>
      <c r="K55" s="32"/>
      <c r="L55" s="32"/>
      <c r="M55" s="32"/>
      <c r="N55" s="33"/>
      <c r="O55" s="32"/>
      <c r="P55" s="32"/>
    </row>
    <row r="56" spans="1:16" ht="11.25">
      <c r="A56" s="175"/>
      <c r="B56" s="16">
        <v>2009</v>
      </c>
      <c r="C56" s="30"/>
      <c r="D56" s="31"/>
      <c r="E56" s="18">
        <f t="shared" si="1"/>
        <v>52500</v>
      </c>
      <c r="F56" s="18">
        <v>52500</v>
      </c>
      <c r="G56" s="18"/>
      <c r="H56" s="32"/>
      <c r="I56" s="32"/>
      <c r="J56" s="32"/>
      <c r="K56" s="32"/>
      <c r="L56" s="32"/>
      <c r="M56" s="32"/>
      <c r="N56" s="33"/>
      <c r="O56" s="32"/>
      <c r="P56" s="32"/>
    </row>
    <row r="57" spans="1:16" ht="11.25">
      <c r="A57" s="175"/>
      <c r="B57" s="16">
        <v>2010</v>
      </c>
      <c r="C57" s="30"/>
      <c r="D57" s="31"/>
      <c r="E57" s="18">
        <f t="shared" si="1"/>
        <v>35000</v>
      </c>
      <c r="F57" s="18">
        <v>35000</v>
      </c>
      <c r="G57" s="18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5">
        <v>0</v>
      </c>
      <c r="O57" s="34" t="s">
        <v>69</v>
      </c>
      <c r="P57" s="34">
        <v>0</v>
      </c>
    </row>
    <row r="58" spans="1:16" ht="11.25">
      <c r="A58" s="175"/>
      <c r="B58" s="16">
        <v>2011</v>
      </c>
      <c r="C58" s="163"/>
      <c r="D58" s="166"/>
      <c r="E58" s="18">
        <f t="shared" si="1"/>
        <v>117200</v>
      </c>
      <c r="F58" s="18">
        <v>74600</v>
      </c>
      <c r="G58" s="18">
        <v>42600</v>
      </c>
      <c r="H58" s="171">
        <v>0</v>
      </c>
      <c r="I58" s="171">
        <v>0</v>
      </c>
      <c r="J58" s="171">
        <v>0</v>
      </c>
      <c r="K58" s="171">
        <v>0</v>
      </c>
      <c r="L58" s="171">
        <v>0</v>
      </c>
      <c r="M58" s="171">
        <v>0</v>
      </c>
      <c r="N58" s="171">
        <v>0</v>
      </c>
      <c r="O58" s="171">
        <v>0</v>
      </c>
      <c r="P58" s="171">
        <v>0</v>
      </c>
    </row>
    <row r="59" spans="1:16" ht="11.25">
      <c r="A59" s="175"/>
      <c r="B59" s="16">
        <v>2012</v>
      </c>
      <c r="C59" s="164"/>
      <c r="D59" s="167"/>
      <c r="E59" s="18">
        <f t="shared" si="1"/>
        <v>2727609.8600000003</v>
      </c>
      <c r="F59" s="18">
        <f>I53</f>
        <v>1767312.82</v>
      </c>
      <c r="G59" s="18">
        <f>M53</f>
        <v>960297.04</v>
      </c>
      <c r="H59" s="172"/>
      <c r="I59" s="172"/>
      <c r="J59" s="172"/>
      <c r="K59" s="172"/>
      <c r="L59" s="172"/>
      <c r="M59" s="172"/>
      <c r="N59" s="172"/>
      <c r="O59" s="172"/>
      <c r="P59" s="172"/>
    </row>
    <row r="60" spans="1:16" ht="11.25">
      <c r="A60" s="175"/>
      <c r="B60" s="16" t="s">
        <v>73</v>
      </c>
      <c r="C60" s="164"/>
      <c r="D60" s="167"/>
      <c r="E60" s="18">
        <f>F60+G60</f>
        <v>2951330.26</v>
      </c>
      <c r="F60" s="18">
        <f>F58+F59+F57+F56+F55+F54</f>
        <v>1948433.22</v>
      </c>
      <c r="G60" s="18">
        <f>G58+G59+G57+G56+G55+G54</f>
        <v>1002897.04</v>
      </c>
      <c r="H60" s="172"/>
      <c r="I60" s="172"/>
      <c r="J60" s="172"/>
      <c r="K60" s="172"/>
      <c r="L60" s="172"/>
      <c r="M60" s="172"/>
      <c r="N60" s="172"/>
      <c r="O60" s="172"/>
      <c r="P60" s="172"/>
    </row>
    <row r="61" spans="1:16" ht="11.25">
      <c r="A61" s="176"/>
      <c r="B61" s="36"/>
      <c r="C61" s="192"/>
      <c r="D61" s="201"/>
      <c r="E61" s="37">
        <f t="shared" si="1"/>
        <v>0</v>
      </c>
      <c r="F61" s="37">
        <v>0</v>
      </c>
      <c r="G61" s="37">
        <v>0</v>
      </c>
      <c r="H61" s="173"/>
      <c r="I61" s="173"/>
      <c r="J61" s="173"/>
      <c r="K61" s="173"/>
      <c r="L61" s="173"/>
      <c r="M61" s="173"/>
      <c r="N61" s="173"/>
      <c r="O61" s="173"/>
      <c r="P61" s="173"/>
    </row>
    <row r="62" spans="1:16" ht="11.25">
      <c r="A62" s="185" t="s">
        <v>98</v>
      </c>
      <c r="B62" s="29" t="s">
        <v>32</v>
      </c>
      <c r="C62" s="157" t="s">
        <v>46</v>
      </c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9"/>
    </row>
    <row r="63" spans="1:16" ht="11.25">
      <c r="A63" s="175"/>
      <c r="B63" s="16" t="s">
        <v>26</v>
      </c>
      <c r="C63" s="157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9"/>
    </row>
    <row r="64" spans="1:16" ht="11.25">
      <c r="A64" s="175"/>
      <c r="B64" s="16" t="s">
        <v>27</v>
      </c>
      <c r="C64" s="157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9"/>
    </row>
    <row r="65" spans="1:16" ht="11.25">
      <c r="A65" s="175"/>
      <c r="B65" s="16" t="s">
        <v>28</v>
      </c>
      <c r="C65" s="160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2"/>
    </row>
    <row r="66" spans="1:16" ht="22.5">
      <c r="A66" s="175"/>
      <c r="B66" s="16" t="s">
        <v>29</v>
      </c>
      <c r="C66" s="16"/>
      <c r="D66" s="17" t="s">
        <v>45</v>
      </c>
      <c r="E66" s="18">
        <f>E71+E72+E75+E70+E69++E73</f>
        <v>3508951.99</v>
      </c>
      <c r="F66" s="18">
        <f>F71+F72+F75+F70+F69++F73</f>
        <v>2408073.41</v>
      </c>
      <c r="G66" s="18">
        <f>G71+G72+G75+G70+G69++G73</f>
        <v>1100878.58</v>
      </c>
      <c r="H66" s="18">
        <f>I66+M66</f>
        <v>1279953.27</v>
      </c>
      <c r="I66" s="18">
        <v>810419.42</v>
      </c>
      <c r="J66" s="18">
        <v>710419.42</v>
      </c>
      <c r="K66" s="18"/>
      <c r="L66" s="18">
        <v>100000</v>
      </c>
      <c r="M66" s="18">
        <f>N66+O66+P66</f>
        <v>469533.85</v>
      </c>
      <c r="N66" s="19">
        <v>469533.85</v>
      </c>
      <c r="O66" s="18">
        <v>0</v>
      </c>
      <c r="P66" s="18">
        <v>0</v>
      </c>
    </row>
    <row r="67" spans="1:16" ht="11.25">
      <c r="A67" s="175"/>
      <c r="B67" s="16">
        <v>2007</v>
      </c>
      <c r="C67" s="30"/>
      <c r="D67" s="31"/>
      <c r="E67" s="18">
        <f aca="true" t="shared" si="2" ref="E67:E73">F67+G67</f>
        <v>35465.4</v>
      </c>
      <c r="F67" s="18">
        <v>35465.4</v>
      </c>
      <c r="G67" s="18"/>
      <c r="H67" s="32"/>
      <c r="I67" s="32"/>
      <c r="J67" s="32"/>
      <c r="K67" s="32"/>
      <c r="L67" s="32"/>
      <c r="M67" s="32"/>
      <c r="N67" s="33"/>
      <c r="O67" s="32"/>
      <c r="P67" s="32"/>
    </row>
    <row r="68" spans="1:16" ht="11.25">
      <c r="A68" s="175"/>
      <c r="B68" s="16">
        <v>2008</v>
      </c>
      <c r="C68" s="30"/>
      <c r="D68" s="31"/>
      <c r="E68" s="18">
        <f t="shared" si="2"/>
        <v>3200</v>
      </c>
      <c r="F68" s="18">
        <v>3200</v>
      </c>
      <c r="G68" s="18"/>
      <c r="H68" s="32"/>
      <c r="I68" s="32"/>
      <c r="J68" s="32"/>
      <c r="K68" s="32"/>
      <c r="L68" s="32"/>
      <c r="M68" s="32"/>
      <c r="N68" s="33"/>
      <c r="O68" s="32"/>
      <c r="P68" s="32"/>
    </row>
    <row r="69" spans="1:16" ht="11.25">
      <c r="A69" s="175"/>
      <c r="B69" s="16">
        <v>2009</v>
      </c>
      <c r="C69" s="30"/>
      <c r="D69" s="31"/>
      <c r="E69" s="18">
        <f t="shared" si="2"/>
        <v>55866.47</v>
      </c>
      <c r="F69" s="18">
        <v>55866.47</v>
      </c>
      <c r="G69" s="18"/>
      <c r="H69" s="32"/>
      <c r="I69" s="32"/>
      <c r="J69" s="32"/>
      <c r="K69" s="32"/>
      <c r="L69" s="32"/>
      <c r="M69" s="32"/>
      <c r="N69" s="33"/>
      <c r="O69" s="32"/>
      <c r="P69" s="32"/>
    </row>
    <row r="70" spans="1:16" ht="11.25">
      <c r="A70" s="175"/>
      <c r="B70" s="16">
        <v>2010</v>
      </c>
      <c r="C70" s="30"/>
      <c r="D70" s="31"/>
      <c r="E70" s="18">
        <f t="shared" si="2"/>
        <v>32000</v>
      </c>
      <c r="F70" s="38">
        <v>32000</v>
      </c>
      <c r="G70" s="38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5">
        <v>0</v>
      </c>
      <c r="O70" s="34">
        <v>0</v>
      </c>
      <c r="P70" s="34">
        <v>0</v>
      </c>
    </row>
    <row r="71" spans="1:16" ht="11.25">
      <c r="A71" s="175"/>
      <c r="B71" s="39">
        <v>2011</v>
      </c>
      <c r="C71" s="163"/>
      <c r="D71" s="166"/>
      <c r="E71" s="18">
        <f t="shared" si="2"/>
        <v>10330</v>
      </c>
      <c r="F71" s="38">
        <v>10330</v>
      </c>
      <c r="G71" s="18">
        <v>0</v>
      </c>
      <c r="H71" s="171">
        <v>0</v>
      </c>
      <c r="I71" s="171">
        <v>0</v>
      </c>
      <c r="J71" s="171">
        <v>0</v>
      </c>
      <c r="K71" s="171">
        <v>0</v>
      </c>
      <c r="L71" s="171">
        <v>0</v>
      </c>
      <c r="M71" s="171">
        <v>0</v>
      </c>
      <c r="N71" s="171">
        <v>0</v>
      </c>
      <c r="O71" s="171">
        <v>0</v>
      </c>
      <c r="P71" s="171">
        <v>0</v>
      </c>
    </row>
    <row r="72" spans="1:16" ht="11.25">
      <c r="A72" s="175"/>
      <c r="B72" s="39">
        <v>2012</v>
      </c>
      <c r="C72" s="164"/>
      <c r="D72" s="167"/>
      <c r="E72" s="18">
        <f t="shared" si="2"/>
        <v>1279953.27</v>
      </c>
      <c r="F72" s="18">
        <f>I66</f>
        <v>810419.42</v>
      </c>
      <c r="G72" s="18">
        <f>M66</f>
        <v>469533.85</v>
      </c>
      <c r="H72" s="172"/>
      <c r="I72" s="172"/>
      <c r="J72" s="172"/>
      <c r="K72" s="172"/>
      <c r="L72" s="172"/>
      <c r="M72" s="172"/>
      <c r="N72" s="172"/>
      <c r="O72" s="172"/>
      <c r="P72" s="172"/>
    </row>
    <row r="73" spans="1:16" ht="11.25">
      <c r="A73" s="175"/>
      <c r="B73" s="81">
        <v>2013</v>
      </c>
      <c r="C73" s="164"/>
      <c r="D73" s="167"/>
      <c r="E73" s="32">
        <f t="shared" si="2"/>
        <v>2130802.25</v>
      </c>
      <c r="F73" s="32">
        <v>1499457.52</v>
      </c>
      <c r="G73" s="32">
        <v>631344.73</v>
      </c>
      <c r="H73" s="172"/>
      <c r="I73" s="172"/>
      <c r="J73" s="172"/>
      <c r="K73" s="172"/>
      <c r="L73" s="172"/>
      <c r="M73" s="172"/>
      <c r="N73" s="172"/>
      <c r="O73" s="172"/>
      <c r="P73" s="172"/>
    </row>
    <row r="74" spans="1:16" ht="11.25">
      <c r="A74" s="175"/>
      <c r="B74" s="81"/>
      <c r="C74" s="164"/>
      <c r="D74" s="167"/>
      <c r="E74" s="32"/>
      <c r="F74" s="32"/>
      <c r="G74" s="32"/>
      <c r="H74" s="172"/>
      <c r="I74" s="172"/>
      <c r="J74" s="172"/>
      <c r="K74" s="172"/>
      <c r="L74" s="172"/>
      <c r="M74" s="172"/>
      <c r="N74" s="172"/>
      <c r="O74" s="172"/>
      <c r="P74" s="172"/>
    </row>
    <row r="75" spans="1:16" ht="11.25">
      <c r="A75" s="176"/>
      <c r="B75" s="36"/>
      <c r="C75" s="192"/>
      <c r="D75" s="201"/>
      <c r="E75" s="37"/>
      <c r="F75" s="37"/>
      <c r="G75" s="37"/>
      <c r="H75" s="173"/>
      <c r="I75" s="173"/>
      <c r="J75" s="173"/>
      <c r="K75" s="173"/>
      <c r="L75" s="173"/>
      <c r="M75" s="173"/>
      <c r="N75" s="173"/>
      <c r="O75" s="173"/>
      <c r="P75" s="173"/>
    </row>
    <row r="76" spans="1:16" ht="11.25" customHeight="1">
      <c r="A76" s="174" t="s">
        <v>99</v>
      </c>
      <c r="B76" s="16"/>
      <c r="C76" s="154" t="s">
        <v>82</v>
      </c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6"/>
    </row>
    <row r="77" spans="1:16" ht="11.25" customHeight="1">
      <c r="A77" s="175"/>
      <c r="B77" s="16" t="s">
        <v>26</v>
      </c>
      <c r="C77" s="157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9"/>
    </row>
    <row r="78" spans="1:16" ht="11.25" customHeight="1">
      <c r="A78" s="175"/>
      <c r="B78" s="16" t="s">
        <v>27</v>
      </c>
      <c r="C78" s="157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9"/>
    </row>
    <row r="79" spans="1:16" ht="11.25" customHeight="1">
      <c r="A79" s="175"/>
      <c r="B79" s="16" t="s">
        <v>28</v>
      </c>
      <c r="C79" s="160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2"/>
    </row>
    <row r="80" spans="1:16" ht="21.75" customHeight="1">
      <c r="A80" s="175"/>
      <c r="B80" s="16" t="s">
        <v>29</v>
      </c>
      <c r="C80" s="16"/>
      <c r="D80" s="17" t="s">
        <v>47</v>
      </c>
      <c r="E80" s="18">
        <f>F80+G80</f>
        <v>171097.77000000002</v>
      </c>
      <c r="F80" s="18">
        <f>F81+F82+F83</f>
        <v>64614.66</v>
      </c>
      <c r="G80" s="18">
        <f>G81+G82+G83</f>
        <v>106483.11</v>
      </c>
      <c r="H80" s="18">
        <f>I80+M80</f>
        <v>171097.77000000002</v>
      </c>
      <c r="I80" s="18">
        <f>J80+K80+L80</f>
        <v>64614.66</v>
      </c>
      <c r="J80" s="18">
        <v>0</v>
      </c>
      <c r="K80" s="18">
        <v>0</v>
      </c>
      <c r="L80" s="18">
        <v>64614.66</v>
      </c>
      <c r="M80" s="18">
        <f>N80+O80+P80</f>
        <v>106483.11</v>
      </c>
      <c r="N80" s="19">
        <v>0</v>
      </c>
      <c r="O80" s="18">
        <v>0</v>
      </c>
      <c r="P80" s="18">
        <v>106483.11</v>
      </c>
    </row>
    <row r="81" spans="1:16" ht="11.25">
      <c r="A81" s="175"/>
      <c r="B81" s="16">
        <v>2012</v>
      </c>
      <c r="C81" s="163"/>
      <c r="D81" s="166"/>
      <c r="E81" s="18">
        <f>F81+G81</f>
        <v>171097.77000000002</v>
      </c>
      <c r="F81" s="18">
        <f>I80</f>
        <v>64614.66</v>
      </c>
      <c r="G81" s="18">
        <f>M80</f>
        <v>106483.11</v>
      </c>
      <c r="H81" s="140">
        <v>0</v>
      </c>
      <c r="I81" s="140">
        <v>0</v>
      </c>
      <c r="J81" s="140">
        <v>0</v>
      </c>
      <c r="K81" s="140">
        <v>0</v>
      </c>
      <c r="L81" s="140">
        <v>0</v>
      </c>
      <c r="M81" s="140">
        <v>0</v>
      </c>
      <c r="N81" s="140">
        <v>0</v>
      </c>
      <c r="O81" s="140">
        <v>0</v>
      </c>
      <c r="P81" s="140">
        <v>0</v>
      </c>
    </row>
    <row r="82" spans="1:16" ht="11.25">
      <c r="A82" s="175"/>
      <c r="B82" s="16"/>
      <c r="C82" s="164"/>
      <c r="D82" s="167"/>
      <c r="E82" s="18">
        <f>F82+G82</f>
        <v>0</v>
      </c>
      <c r="F82" s="18"/>
      <c r="G82" s="18"/>
      <c r="H82" s="141"/>
      <c r="I82" s="141"/>
      <c r="J82" s="141"/>
      <c r="K82" s="141"/>
      <c r="L82" s="141"/>
      <c r="M82" s="141"/>
      <c r="N82" s="141"/>
      <c r="O82" s="141"/>
      <c r="P82" s="141"/>
    </row>
    <row r="83" spans="1:16" ht="11.25">
      <c r="A83" s="196"/>
      <c r="B83" s="16"/>
      <c r="C83" s="165"/>
      <c r="D83" s="168"/>
      <c r="E83" s="18">
        <f>F83+G83</f>
        <v>0</v>
      </c>
      <c r="F83" s="18">
        <v>0</v>
      </c>
      <c r="G83" s="18">
        <v>0</v>
      </c>
      <c r="H83" s="142"/>
      <c r="I83" s="142"/>
      <c r="J83" s="142"/>
      <c r="K83" s="142"/>
      <c r="L83" s="142"/>
      <c r="M83" s="142"/>
      <c r="N83" s="142"/>
      <c r="O83" s="142"/>
      <c r="P83" s="142"/>
    </row>
    <row r="84" spans="1:16" ht="11.25" customHeight="1">
      <c r="A84" s="174" t="s">
        <v>100</v>
      </c>
      <c r="B84" s="16"/>
      <c r="C84" s="154" t="s">
        <v>74</v>
      </c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6"/>
    </row>
    <row r="85" spans="1:16" ht="11.25" customHeight="1">
      <c r="A85" s="175"/>
      <c r="B85" s="16" t="s">
        <v>26</v>
      </c>
      <c r="C85" s="157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9"/>
    </row>
    <row r="86" spans="1:16" ht="11.25" customHeight="1">
      <c r="A86" s="175"/>
      <c r="B86" s="16" t="s">
        <v>27</v>
      </c>
      <c r="C86" s="157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9"/>
    </row>
    <row r="87" spans="1:16" ht="11.25" customHeight="1">
      <c r="A87" s="175"/>
      <c r="B87" s="16" t="s">
        <v>28</v>
      </c>
      <c r="C87" s="160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2"/>
    </row>
    <row r="88" spans="1:16" ht="21.75" customHeight="1">
      <c r="A88" s="175"/>
      <c r="B88" s="16" t="s">
        <v>29</v>
      </c>
      <c r="C88" s="16"/>
      <c r="D88" s="17" t="s">
        <v>47</v>
      </c>
      <c r="E88" s="18">
        <f>F88+G88</f>
        <v>0</v>
      </c>
      <c r="F88" s="18">
        <f>F89+F90+F91</f>
        <v>0</v>
      </c>
      <c r="G88" s="18">
        <f>G89+G90+G91</f>
        <v>0</v>
      </c>
      <c r="H88" s="18">
        <f>I88+M88</f>
        <v>0</v>
      </c>
      <c r="I88" s="18">
        <f>J88+K88+L88</f>
        <v>0</v>
      </c>
      <c r="J88" s="18"/>
      <c r="K88" s="18">
        <v>0</v>
      </c>
      <c r="L88" s="18"/>
      <c r="M88" s="18">
        <f>N88+O88+P88</f>
        <v>0</v>
      </c>
      <c r="N88" s="19">
        <v>0</v>
      </c>
      <c r="O88" s="18">
        <v>0</v>
      </c>
      <c r="P88" s="18"/>
    </row>
    <row r="89" spans="1:16" ht="11.25">
      <c r="A89" s="175"/>
      <c r="B89" s="16">
        <v>2012</v>
      </c>
      <c r="C89" s="163"/>
      <c r="D89" s="166"/>
      <c r="E89" s="18">
        <f>F89+G89</f>
        <v>0</v>
      </c>
      <c r="F89" s="18">
        <f>I88</f>
        <v>0</v>
      </c>
      <c r="G89" s="18">
        <f>M88</f>
        <v>0</v>
      </c>
      <c r="H89" s="140">
        <v>0</v>
      </c>
      <c r="I89" s="140">
        <v>0</v>
      </c>
      <c r="J89" s="140">
        <v>0</v>
      </c>
      <c r="K89" s="140">
        <v>0</v>
      </c>
      <c r="L89" s="140">
        <v>0</v>
      </c>
      <c r="M89" s="140">
        <v>0</v>
      </c>
      <c r="N89" s="140">
        <v>0</v>
      </c>
      <c r="O89" s="140">
        <v>0</v>
      </c>
      <c r="P89" s="140">
        <v>0</v>
      </c>
    </row>
    <row r="90" spans="1:16" ht="11.25">
      <c r="A90" s="175"/>
      <c r="B90" s="16"/>
      <c r="C90" s="164"/>
      <c r="D90" s="167"/>
      <c r="E90" s="18">
        <f>F90+G90</f>
        <v>0</v>
      </c>
      <c r="F90" s="18"/>
      <c r="G90" s="18"/>
      <c r="H90" s="141"/>
      <c r="I90" s="141"/>
      <c r="J90" s="141"/>
      <c r="K90" s="141"/>
      <c r="L90" s="141"/>
      <c r="M90" s="141"/>
      <c r="N90" s="141"/>
      <c r="O90" s="141"/>
      <c r="P90" s="141"/>
    </row>
    <row r="91" spans="1:16" ht="11.25">
      <c r="A91" s="196"/>
      <c r="B91" s="16"/>
      <c r="C91" s="165"/>
      <c r="D91" s="168"/>
      <c r="E91" s="18">
        <f>F91+G91</f>
        <v>0</v>
      </c>
      <c r="F91" s="18">
        <v>0</v>
      </c>
      <c r="G91" s="18">
        <v>0</v>
      </c>
      <c r="H91" s="142"/>
      <c r="I91" s="142"/>
      <c r="J91" s="142"/>
      <c r="K91" s="142"/>
      <c r="L91" s="142"/>
      <c r="M91" s="142"/>
      <c r="N91" s="142"/>
      <c r="O91" s="142"/>
      <c r="P91" s="142"/>
    </row>
    <row r="92" spans="1:16" s="11" customFormat="1" ht="12" thickBot="1">
      <c r="A92" s="40">
        <v>2</v>
      </c>
      <c r="B92" s="41" t="s">
        <v>48</v>
      </c>
      <c r="C92" s="152" t="s">
        <v>22</v>
      </c>
      <c r="D92" s="153"/>
      <c r="E92" s="92">
        <f>E104+E97</f>
        <v>271366.78</v>
      </c>
      <c r="F92" s="92">
        <f aca="true" t="shared" si="3" ref="F92:P92">F104+F97</f>
        <v>20078</v>
      </c>
      <c r="G92" s="92">
        <f t="shared" si="3"/>
        <v>113775</v>
      </c>
      <c r="H92" s="92">
        <f t="shared" si="3"/>
        <v>234916.78</v>
      </c>
      <c r="I92" s="92">
        <f t="shared" si="3"/>
        <v>20078</v>
      </c>
      <c r="J92" s="92">
        <v>0</v>
      </c>
      <c r="K92" s="92">
        <f t="shared" si="3"/>
        <v>0</v>
      </c>
      <c r="L92" s="92">
        <f t="shared" si="3"/>
        <v>20078</v>
      </c>
      <c r="M92" s="92">
        <f t="shared" si="3"/>
        <v>214838.78</v>
      </c>
      <c r="N92" s="92">
        <f t="shared" si="3"/>
        <v>0</v>
      </c>
      <c r="O92" s="92">
        <f t="shared" si="3"/>
        <v>0</v>
      </c>
      <c r="P92" s="92">
        <f t="shared" si="3"/>
        <v>214838.78</v>
      </c>
    </row>
    <row r="93" spans="1:16" ht="11.25" customHeight="1">
      <c r="A93" s="220" t="s">
        <v>101</v>
      </c>
      <c r="B93" s="91" t="s">
        <v>32</v>
      </c>
      <c r="C93" s="143" t="s">
        <v>83</v>
      </c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5"/>
    </row>
    <row r="94" spans="1:16" ht="11.25">
      <c r="A94" s="221"/>
      <c r="B94" s="91" t="s">
        <v>34</v>
      </c>
      <c r="C94" s="146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8"/>
    </row>
    <row r="95" spans="1:16" ht="11.25">
      <c r="A95" s="221"/>
      <c r="B95" s="91" t="s">
        <v>35</v>
      </c>
      <c r="C95" s="146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8"/>
    </row>
    <row r="96" spans="1:16" ht="12" thickBot="1">
      <c r="A96" s="221"/>
      <c r="B96" s="91" t="s">
        <v>36</v>
      </c>
      <c r="C96" s="149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1"/>
    </row>
    <row r="97" spans="1:16" ht="11.25">
      <c r="A97" s="221"/>
      <c r="B97" s="20" t="s">
        <v>37</v>
      </c>
      <c r="C97" s="89"/>
      <c r="D97" s="89" t="s">
        <v>86</v>
      </c>
      <c r="E97" s="90">
        <f>E98+E99</f>
        <v>137513.78</v>
      </c>
      <c r="F97" s="90">
        <f>F98</f>
        <v>0</v>
      </c>
      <c r="G97" s="90">
        <f>G98</f>
        <v>0</v>
      </c>
      <c r="H97" s="90">
        <f>H98</f>
        <v>101063.78</v>
      </c>
      <c r="I97" s="90">
        <f>J97+K97+L97</f>
        <v>0</v>
      </c>
      <c r="J97" s="90"/>
      <c r="K97" s="90">
        <v>0</v>
      </c>
      <c r="L97" s="90"/>
      <c r="M97" s="90">
        <f>N97+O97+P97</f>
        <v>101063.78</v>
      </c>
      <c r="N97" s="90"/>
      <c r="O97" s="90">
        <v>0</v>
      </c>
      <c r="P97" s="90">
        <v>101063.78</v>
      </c>
    </row>
    <row r="98" spans="1:16" ht="11.25">
      <c r="A98" s="221"/>
      <c r="B98" s="20" t="s">
        <v>84</v>
      </c>
      <c r="C98" s="21"/>
      <c r="D98" s="28" t="s">
        <v>50</v>
      </c>
      <c r="E98" s="23">
        <f>H98</f>
        <v>101063.78</v>
      </c>
      <c r="F98" s="23">
        <v>0</v>
      </c>
      <c r="G98" s="23">
        <f>I97</f>
        <v>0</v>
      </c>
      <c r="H98" s="23">
        <f>M97</f>
        <v>101063.78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</row>
    <row r="99" spans="1:16" ht="12" thickBot="1">
      <c r="A99" s="222"/>
      <c r="B99" s="20" t="s">
        <v>85</v>
      </c>
      <c r="C99" s="21"/>
      <c r="D99" s="21"/>
      <c r="E99" s="23">
        <f>H99</f>
        <v>36450</v>
      </c>
      <c r="F99" s="21">
        <v>0</v>
      </c>
      <c r="G99" s="21">
        <v>0</v>
      </c>
      <c r="H99" s="23">
        <v>36450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</row>
    <row r="100" spans="1:16" ht="11.25" customHeight="1">
      <c r="A100" s="193" t="s">
        <v>49</v>
      </c>
      <c r="B100" s="91" t="s">
        <v>32</v>
      </c>
      <c r="C100" s="143" t="s">
        <v>40</v>
      </c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5"/>
    </row>
    <row r="101" spans="1:16" ht="11.25">
      <c r="A101" s="194"/>
      <c r="B101" s="91" t="s">
        <v>34</v>
      </c>
      <c r="C101" s="146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8"/>
    </row>
    <row r="102" spans="1:16" ht="11.25">
      <c r="A102" s="194"/>
      <c r="B102" s="91" t="s">
        <v>35</v>
      </c>
      <c r="C102" s="146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8"/>
    </row>
    <row r="103" spans="1:16" ht="12" thickBot="1">
      <c r="A103" s="194"/>
      <c r="B103" s="91" t="s">
        <v>36</v>
      </c>
      <c r="C103" s="149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1"/>
    </row>
    <row r="104" spans="1:16" ht="11.25">
      <c r="A104" s="194"/>
      <c r="B104" s="20" t="s">
        <v>37</v>
      </c>
      <c r="C104" s="89"/>
      <c r="D104" s="89" t="s">
        <v>41</v>
      </c>
      <c r="E104" s="90">
        <f>F104+G104</f>
        <v>133853</v>
      </c>
      <c r="F104" s="90">
        <f>I104</f>
        <v>20078</v>
      </c>
      <c r="G104" s="90">
        <f>M104</f>
        <v>113775</v>
      </c>
      <c r="H104" s="90">
        <f>I104+M104</f>
        <v>133853</v>
      </c>
      <c r="I104" s="90">
        <f>J104+K104+L104</f>
        <v>20078</v>
      </c>
      <c r="J104" s="90">
        <v>0</v>
      </c>
      <c r="K104" s="90">
        <v>0</v>
      </c>
      <c r="L104" s="90">
        <v>20078</v>
      </c>
      <c r="M104" s="90">
        <f>N104+O104+P104</f>
        <v>113775</v>
      </c>
      <c r="N104" s="90"/>
      <c r="O104" s="90">
        <v>0</v>
      </c>
      <c r="P104" s="90">
        <v>113775</v>
      </c>
    </row>
    <row r="105" spans="1:16" ht="11.25">
      <c r="A105" s="194"/>
      <c r="B105" s="20" t="s">
        <v>42</v>
      </c>
      <c r="C105" s="21"/>
      <c r="D105" s="28" t="s">
        <v>50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</row>
    <row r="106" spans="1:16" ht="11.25">
      <c r="A106" s="194"/>
      <c r="B106" s="20" t="s">
        <v>43</v>
      </c>
      <c r="C106" s="21"/>
      <c r="D106" s="21"/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</row>
    <row r="107" spans="1:16" ht="11.25">
      <c r="A107" s="195"/>
      <c r="B107" s="20"/>
      <c r="C107" s="42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</row>
    <row r="108" spans="1:16" ht="11.25">
      <c r="A108" s="26"/>
      <c r="B108" s="26" t="s">
        <v>51</v>
      </c>
      <c r="C108" s="26"/>
      <c r="D108" s="22" t="s">
        <v>22</v>
      </c>
      <c r="E108" s="112">
        <f aca="true" t="shared" si="4" ref="E108:P108">E13+E92</f>
        <v>10468231.709999999</v>
      </c>
      <c r="F108" s="112">
        <f t="shared" si="4"/>
        <v>5397583.83</v>
      </c>
      <c r="G108" s="112">
        <f t="shared" si="4"/>
        <v>4933134.100000001</v>
      </c>
      <c r="H108" s="112">
        <f t="shared" si="4"/>
        <v>7029420.490000001</v>
      </c>
      <c r="I108" s="112">
        <f t="shared" si="4"/>
        <v>3289834</v>
      </c>
      <c r="J108" s="112">
        <f t="shared" si="4"/>
        <v>2563341.34</v>
      </c>
      <c r="K108" s="112">
        <f t="shared" si="4"/>
        <v>0</v>
      </c>
      <c r="L108" s="112">
        <f t="shared" si="4"/>
        <v>726492.66</v>
      </c>
      <c r="M108" s="112">
        <f t="shared" si="4"/>
        <v>3739586.49</v>
      </c>
      <c r="N108" s="112">
        <f t="shared" si="4"/>
        <v>1387230.8900000001</v>
      </c>
      <c r="O108" s="43">
        <f t="shared" si="4"/>
        <v>0</v>
      </c>
      <c r="P108" s="43">
        <f t="shared" si="4"/>
        <v>2352355.5999999996</v>
      </c>
    </row>
    <row r="110" spans="2:10" ht="11.25">
      <c r="B110" s="1" t="s">
        <v>89</v>
      </c>
      <c r="J110" s="109">
        <f>J108-J111</f>
        <v>2105932.2399999998</v>
      </c>
    </row>
    <row r="111" spans="2:10" ht="12">
      <c r="B111" s="1" t="s">
        <v>90</v>
      </c>
      <c r="J111" s="110">
        <f>J112+J113+J114</f>
        <v>457409.1</v>
      </c>
    </row>
    <row r="112" spans="2:10" ht="12">
      <c r="B112" s="111" t="s">
        <v>92</v>
      </c>
      <c r="J112" s="108">
        <v>338940.8</v>
      </c>
    </row>
    <row r="113" spans="2:10" ht="12">
      <c r="B113" s="1" t="s">
        <v>93</v>
      </c>
      <c r="J113" s="108">
        <v>94968.3</v>
      </c>
    </row>
    <row r="114" spans="2:10" ht="12">
      <c r="B114" s="1" t="s">
        <v>91</v>
      </c>
      <c r="J114" s="108">
        <v>23500</v>
      </c>
    </row>
    <row r="115" ht="11.25">
      <c r="J115" s="107"/>
    </row>
  </sheetData>
  <sheetProtection/>
  <mergeCells count="99">
    <mergeCell ref="D11:F11"/>
    <mergeCell ref="A42:A48"/>
    <mergeCell ref="A93:A99"/>
    <mergeCell ref="I89:I91"/>
    <mergeCell ref="C13:D13"/>
    <mergeCell ref="H58:H61"/>
    <mergeCell ref="C62:P65"/>
    <mergeCell ref="O71:O75"/>
    <mergeCell ref="D71:D75"/>
    <mergeCell ref="K71:K75"/>
    <mergeCell ref="A2:P2"/>
    <mergeCell ref="A32:A41"/>
    <mergeCell ref="C32:P35"/>
    <mergeCell ref="N8:P8"/>
    <mergeCell ref="C4:C9"/>
    <mergeCell ref="D4:D9"/>
    <mergeCell ref="E4:E9"/>
    <mergeCell ref="F4:G4"/>
    <mergeCell ref="H6:H9"/>
    <mergeCell ref="A4:A9"/>
    <mergeCell ref="B4:B9"/>
    <mergeCell ref="H4:P4"/>
    <mergeCell ref="H5:P5"/>
    <mergeCell ref="I6:P6"/>
    <mergeCell ref="F5:F9"/>
    <mergeCell ref="G5:G9"/>
    <mergeCell ref="I7:L7"/>
    <mergeCell ref="M7:P7"/>
    <mergeCell ref="I8:I9"/>
    <mergeCell ref="M8:M9"/>
    <mergeCell ref="J8:L8"/>
    <mergeCell ref="L19:L21"/>
    <mergeCell ref="C49:P52"/>
    <mergeCell ref="C58:C61"/>
    <mergeCell ref="D58:D61"/>
    <mergeCell ref="O58:O61"/>
    <mergeCell ref="C42:P45"/>
    <mergeCell ref="K19:K21"/>
    <mergeCell ref="J19:J21"/>
    <mergeCell ref="M19:M21"/>
    <mergeCell ref="H71:H75"/>
    <mergeCell ref="J71:J75"/>
    <mergeCell ref="C71:C75"/>
    <mergeCell ref="A100:A107"/>
    <mergeCell ref="C100:P103"/>
    <mergeCell ref="A84:A91"/>
    <mergeCell ref="C84:P87"/>
    <mergeCell ref="C89:C91"/>
    <mergeCell ref="D89:D91"/>
    <mergeCell ref="A76:A83"/>
    <mergeCell ref="A49:A61"/>
    <mergeCell ref="A62:A75"/>
    <mergeCell ref="N89:N91"/>
    <mergeCell ref="A14:A21"/>
    <mergeCell ref="C14:P17"/>
    <mergeCell ref="C19:C21"/>
    <mergeCell ref="D19:D21"/>
    <mergeCell ref="H19:H21"/>
    <mergeCell ref="I19:I21"/>
    <mergeCell ref="N19:N21"/>
    <mergeCell ref="M58:M61"/>
    <mergeCell ref="I71:I75"/>
    <mergeCell ref="J58:J61"/>
    <mergeCell ref="A23:A31"/>
    <mergeCell ref="C23:P26"/>
    <mergeCell ref="C28:C31"/>
    <mergeCell ref="D28:D31"/>
    <mergeCell ref="I58:I61"/>
    <mergeCell ref="P71:P75"/>
    <mergeCell ref="N71:N75"/>
    <mergeCell ref="O19:O21"/>
    <mergeCell ref="P19:P21"/>
    <mergeCell ref="K89:K91"/>
    <mergeCell ref="L89:L91"/>
    <mergeCell ref="L71:L75"/>
    <mergeCell ref="K58:K61"/>
    <mergeCell ref="P58:P61"/>
    <mergeCell ref="N58:N61"/>
    <mergeCell ref="M71:M75"/>
    <mergeCell ref="L58:L61"/>
    <mergeCell ref="C76:P79"/>
    <mergeCell ref="C81:C83"/>
    <mergeCell ref="D81:D83"/>
    <mergeCell ref="H81:H83"/>
    <mergeCell ref="I81:I83"/>
    <mergeCell ref="J81:J83"/>
    <mergeCell ref="K81:K83"/>
    <mergeCell ref="L81:L83"/>
    <mergeCell ref="M81:M83"/>
    <mergeCell ref="N81:N83"/>
    <mergeCell ref="O81:O83"/>
    <mergeCell ref="P81:P83"/>
    <mergeCell ref="C93:P96"/>
    <mergeCell ref="C92:D92"/>
    <mergeCell ref="P89:P91"/>
    <mergeCell ref="O89:O91"/>
    <mergeCell ref="J89:J91"/>
    <mergeCell ref="M89:M91"/>
    <mergeCell ref="H89:H91"/>
  </mergeCells>
  <printOptions/>
  <pageMargins left="0.3937007874015748" right="0.3937007874015748" top="0.6692913385826772" bottom="0.5905511811023623" header="0.1968503937007874" footer="0.5118110236220472"/>
  <pageSetup horizontalDpi="300" verticalDpi="300" orientation="landscape" paperSize="9" scale="85" r:id="rId1"/>
  <headerFooter alignWithMargins="0">
    <oddHeader>&amp;C&amp;P&amp;R&amp;9Załącznik nr  4
do Uchwały Rady Miejskiej w Jezioranach nr   XIV/ 104 /2012
z dnia   29 lutego 2012  w sprawie zmian w  budżecie gminy Jeziorany na rok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</cp:lastModifiedBy>
  <cp:lastPrinted>2012-03-16T12:47:15Z</cp:lastPrinted>
  <dcterms:created xsi:type="dcterms:W3CDTF">1998-12-09T13:02:10Z</dcterms:created>
  <dcterms:modified xsi:type="dcterms:W3CDTF">2012-05-14T10:27:36Z</dcterms:modified>
  <cp:category/>
  <cp:version/>
  <cp:contentType/>
  <cp:contentStatus/>
</cp:coreProperties>
</file>