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Załacznik nr 3" sheetId="1" r:id="rId1"/>
  </sheets>
  <definedNames/>
  <calcPr fullCalcOnLoad="1"/>
</workbook>
</file>

<file path=xl/sharedStrings.xml><?xml version="1.0" encoding="utf-8"?>
<sst xmlns="http://schemas.openxmlformats.org/spreadsheetml/2006/main" count="170" uniqueCount="108">
  <si>
    <t>w złotych</t>
  </si>
  <si>
    <t>Dział</t>
  </si>
  <si>
    <t>Rozdz.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</si>
  <si>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</si>
  <si>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</si>
  <si>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</si>
  <si>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</si>
  <si>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</si>
  <si>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</si>
  <si>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§*</t>
  </si>
  <si>
    <t>Planowane wydatki inwestycyjne roczne</t>
  </si>
  <si>
    <t>010</t>
  </si>
  <si>
    <t>01010</t>
  </si>
  <si>
    <t>6050</t>
  </si>
  <si>
    <t>Rolnictwo i łowiectwo</t>
  </si>
  <si>
    <t>Infrastruktura wodociągowa i sanitacyjna wsi</t>
  </si>
  <si>
    <t xml:space="preserve">Wydatki inwestycyjne jednostek budzetowych </t>
  </si>
  <si>
    <t>600</t>
  </si>
  <si>
    <t>60016</t>
  </si>
  <si>
    <t>700</t>
  </si>
  <si>
    <t>70005</t>
  </si>
  <si>
    <t>Gospodarka mieszkaniowa</t>
  </si>
  <si>
    <t>Gospodarka gruntami i nieruchomościami</t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</si>
  <si>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</si>
  <si>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t>6059</t>
  </si>
  <si>
    <t>Transport i łączność</t>
  </si>
  <si>
    <t>Drogi publiczne i gminne</t>
  </si>
  <si>
    <t>6060</t>
  </si>
  <si>
    <t xml:space="preserve">Wydatki  na zakupy inwestycyjne  jednostek budżetowych  </t>
  </si>
  <si>
    <t>750</t>
  </si>
  <si>
    <t>75023</t>
  </si>
  <si>
    <t>komputeryzacja</t>
  </si>
  <si>
    <t>Administracja publiczna</t>
  </si>
  <si>
    <t xml:space="preserve">Urząd Miejski </t>
  </si>
  <si>
    <t xml:space="preserve">OŚWIATA I WYCHOWANIE </t>
  </si>
  <si>
    <t>801</t>
  </si>
  <si>
    <t>80110</t>
  </si>
  <si>
    <t>Gimnazja</t>
  </si>
  <si>
    <t xml:space="preserve">Wydatki inwestycyjne jednostek budżetowych </t>
  </si>
  <si>
    <t>80130</t>
  </si>
  <si>
    <t>Szkoły zawodowe</t>
  </si>
  <si>
    <t>Rozbudowa i wyposażenie w sprzęt i pomoce dydaktyczne i naukowe</t>
  </si>
  <si>
    <t>754</t>
  </si>
  <si>
    <t>75412</t>
  </si>
  <si>
    <t>Bezpieczeństwo publiczne i ochrona przeciwpożarowa</t>
  </si>
  <si>
    <t>Ochotnicze straże pożarne</t>
  </si>
  <si>
    <t>900</t>
  </si>
  <si>
    <t>90001</t>
  </si>
  <si>
    <t>Gospodarka ściekowa i ochrona wód</t>
  </si>
  <si>
    <t>Budowa kanalizacji sanitarnej i oczyszczalni ścieków we FRANKNOWIE</t>
  </si>
  <si>
    <t>Budowa kanalizacji sanitarnej i oczyszczalni ścieków w RADOSTOWIE</t>
  </si>
  <si>
    <t>921</t>
  </si>
  <si>
    <t>92109</t>
  </si>
  <si>
    <t>Kultura i ochrona dziedzictwa narodowego</t>
  </si>
  <si>
    <t>Domy i ośrodki kultury, świetlice i kluby</t>
  </si>
  <si>
    <t>926</t>
  </si>
  <si>
    <t>92601</t>
  </si>
  <si>
    <t>Budowa i wyposażenie boiska w Potrytach</t>
  </si>
  <si>
    <t>Budowa i wyposażenie boiska w Radostowie</t>
  </si>
  <si>
    <t>92695</t>
  </si>
  <si>
    <t>Pozostała działalność</t>
  </si>
  <si>
    <t>RAZEM</t>
  </si>
  <si>
    <t>Kultura fizyczna i sport</t>
  </si>
  <si>
    <t>Obiekty sportowe</t>
  </si>
  <si>
    <t>6067</t>
  </si>
  <si>
    <t>Przebudowa drogi gminnej Polkajmy Bartniki</t>
  </si>
  <si>
    <t>Przebudowa ulicy Wolności-ZOGJO</t>
  </si>
  <si>
    <t>6057</t>
  </si>
  <si>
    <t>Budowa kanalizacji sanitarnej grawitacyjnej I tocznej wraz z przepompowni I studnią rozprężną odcinek Wójtówko przepompownia scieków Kalis zbiornik bezodpływowy w tym ANR 402.800</t>
  </si>
  <si>
    <t>Modernizacja lokalu przy ul. Pieniężnego i Pl.Jednosci Narodowej</t>
  </si>
  <si>
    <t>Wydatki na zakupy inwestycyjne</t>
  </si>
  <si>
    <t>Budowa i wyposażenie boiska w Wójówku</t>
  </si>
  <si>
    <t>Jednostka organizacyjna realizujaca zadanie</t>
  </si>
  <si>
    <t>GOSPODARKA KOMUNALNA I OCHRONA ŚRODOWISKA</t>
  </si>
  <si>
    <t xml:space="preserve">Ogółem inwestycje wieloletnie i jednoroczne </t>
  </si>
  <si>
    <t>Razem żródła pokrycia inwestycji jednorocznych w  roku 2011</t>
  </si>
  <si>
    <t>Budowa sieci wodociagowej z przyłaczami w Studziance- zwarta zabudowa I etap</t>
  </si>
  <si>
    <t>Zakup 2 pomp głębionowych i 1 odżelaziacza</t>
  </si>
  <si>
    <t>E-przedsiębiorca</t>
  </si>
  <si>
    <t>Modernizacja pompowni wody oraz sieci kanalizacyjnej na terenie gminy Jeziorany</t>
  </si>
  <si>
    <t>Zadania realizowane w ramach funduszu sołeckiego</t>
  </si>
  <si>
    <t>Planowane wydatki inwestycyjne wieloletnie przewidziane do realizacji w 2012 r.</t>
  </si>
  <si>
    <t>rok budżetowy 2012 (8+9+10+11)</t>
  </si>
  <si>
    <t xml:space="preserve">Wydatki na zakupy inwestycyjne </t>
  </si>
  <si>
    <t xml:space="preserve"> VAT w gm :45+7+122=174</t>
  </si>
  <si>
    <t>Budowa "Moje boisko"Orlik"</t>
  </si>
  <si>
    <t>w tym sołectwa</t>
  </si>
  <si>
    <t>Zmiana sposobu użytkowania byłego przedszkola przy ul. Kajki 27 na mieszkania DOKUMENTACJA</t>
  </si>
  <si>
    <t>Wzrost potencjału turystycznego miejscowosci Jeziorany poprzez renowację zabytkowej fosy</t>
  </si>
  <si>
    <t>wykup  sieci wodociagowej Derc K.</t>
  </si>
  <si>
    <t xml:space="preserve">przebudowa placu i ciągów komunikacyjnych w Zerbuniu </t>
  </si>
  <si>
    <t>Przebudowa placu przy kinie w ramach Programu UE realizacja  2013</t>
  </si>
  <si>
    <t xml:space="preserve">Przebudowa chodników przy Szkole Podstawowej w Jezioranach </t>
  </si>
  <si>
    <t>80101</t>
  </si>
  <si>
    <t xml:space="preserve">Szkoły podstawowe </t>
  </si>
  <si>
    <t xml:space="preserve">adaptacja strychu na pomieszczenia lekcyjne </t>
  </si>
  <si>
    <t>6069</t>
  </si>
  <si>
    <t xml:space="preserve">Zakupy inwestycyjne jednostek budżetowych </t>
  </si>
  <si>
    <t xml:space="preserve">Zakupy inwestycyjne jednostek budzetowych </t>
  </si>
  <si>
    <t xml:space="preserve">pomoce  -Program "Liceum tuż przed nami" </t>
  </si>
  <si>
    <t>Zakupy inwestycyjne -Program "Sukces zależy tylko od ciebie "</t>
  </si>
  <si>
    <t>zmniejszenie o zwrócony VAT-250.000</t>
  </si>
  <si>
    <t>Moje boisko  ORLIK</t>
  </si>
  <si>
    <t>Budowa i wyposażenie boisk P,R,W</t>
  </si>
  <si>
    <t>Moje boisko - ORLIK</t>
  </si>
  <si>
    <t xml:space="preserve">Wzmocnienie i zagospodarowanie skarpy pryz hali sportowej </t>
  </si>
  <si>
    <t xml:space="preserve">Skarpy przy hali gimnastycznej </t>
  </si>
  <si>
    <t xml:space="preserve">Modernizacje stacji uzdatniania wody Franknowo, Radostowo,Wójtówko, Jeziorany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</si>
</sst>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22" fillId="0" borderId="10" xfId="52" applyFont="1" applyFill="1" applyBorder="1" applyAlignment="1">
      <alignment horizontal="left" vertical="top" wrapText="1"/>
      <protection/>
    </xf>
    <xf numFmtId="0" fontId="22" fillId="0" borderId="10" xfId="52" applyFont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top" wrapText="1"/>
      <protection/>
    </xf>
    <xf numFmtId="0" fontId="22" fillId="0" borderId="11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right" vertical="center"/>
      <protection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horizontal="center" vertical="top" wrapText="1"/>
      <protection/>
    </xf>
    <xf numFmtId="0" fontId="22" fillId="20" borderId="12" xfId="52" applyFont="1" applyFill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center"/>
      <protection/>
    </xf>
    <xf numFmtId="49" fontId="22" fillId="0" borderId="13" xfId="52" applyNumberFormat="1" applyFont="1" applyBorder="1" applyAlignment="1">
      <alignment horizontal="left" vertical="center"/>
      <protection/>
    </xf>
    <xf numFmtId="4" fontId="22" fillId="0" borderId="13" xfId="52" applyNumberFormat="1" applyFont="1" applyBorder="1" applyAlignment="1">
      <alignment horizontal="left" vertical="center"/>
      <protection/>
    </xf>
    <xf numFmtId="49" fontId="22" fillId="0" borderId="14" xfId="52" applyNumberFormat="1" applyFont="1" applyBorder="1" applyAlignment="1">
      <alignment horizontal="left" vertical="center"/>
      <protection/>
    </xf>
    <xf numFmtId="4" fontId="22" fillId="0" borderId="14" xfId="52" applyNumberFormat="1" applyFont="1" applyBorder="1" applyAlignment="1">
      <alignment horizontal="left" vertical="center"/>
      <protection/>
    </xf>
    <xf numFmtId="49" fontId="23" fillId="0" borderId="14" xfId="52" applyNumberFormat="1" applyFont="1" applyBorder="1" applyAlignment="1">
      <alignment horizontal="left" vertical="center"/>
      <protection/>
    </xf>
    <xf numFmtId="4" fontId="23" fillId="0" borderId="14" xfId="52" applyNumberFormat="1" applyFont="1" applyBorder="1" applyAlignment="1">
      <alignment horizontal="left" vertical="center"/>
      <protection/>
    </xf>
    <xf numFmtId="4" fontId="23" fillId="0" borderId="10" xfId="52" applyNumberFormat="1" applyFont="1" applyBorder="1" applyAlignment="1">
      <alignment horizontal="left" vertical="center" wrapText="1"/>
      <protection/>
    </xf>
    <xf numFmtId="49" fontId="22" fillId="0" borderId="15" xfId="52" applyNumberFormat="1" applyFont="1" applyBorder="1" applyAlignment="1">
      <alignment horizontal="left" vertical="center"/>
      <protection/>
    </xf>
    <xf numFmtId="4" fontId="22" fillId="0" borderId="15" xfId="52" applyNumberFormat="1" applyFont="1" applyBorder="1" applyAlignment="1">
      <alignment horizontal="left" vertical="center"/>
      <protection/>
    </xf>
    <xf numFmtId="49" fontId="23" fillId="0" borderId="15" xfId="52" applyNumberFormat="1" applyFont="1" applyBorder="1" applyAlignment="1">
      <alignment horizontal="left" vertical="center"/>
      <protection/>
    </xf>
    <xf numFmtId="4" fontId="23" fillId="0" borderId="15" xfId="52" applyNumberFormat="1" applyFont="1" applyBorder="1" applyAlignment="1">
      <alignment horizontal="left" vertical="center"/>
      <protection/>
    </xf>
    <xf numFmtId="0" fontId="23" fillId="0" borderId="10" xfId="52" applyFont="1" applyFill="1" applyBorder="1" applyAlignment="1">
      <alignment horizontal="left" vertical="top" wrapText="1"/>
      <protection/>
    </xf>
    <xf numFmtId="49" fontId="23" fillId="0" borderId="16" xfId="52" applyNumberFormat="1" applyFont="1" applyBorder="1" applyAlignment="1">
      <alignment horizontal="left" vertical="center"/>
      <protection/>
    </xf>
    <xf numFmtId="4" fontId="23" fillId="0" borderId="16" xfId="52" applyNumberFormat="1" applyFont="1" applyBorder="1" applyAlignment="1">
      <alignment horizontal="left" vertical="center"/>
      <protection/>
    </xf>
    <xf numFmtId="0" fontId="22" fillId="0" borderId="10" xfId="0" applyFont="1" applyBorder="1" applyAlignment="1">
      <alignment horizontal="left"/>
    </xf>
    <xf numFmtId="4" fontId="22" fillId="0" borderId="10" xfId="0" applyNumberFormat="1" applyFont="1" applyBorder="1" applyAlignment="1">
      <alignment horizontal="left"/>
    </xf>
    <xf numFmtId="0" fontId="22" fillId="20" borderId="12" xfId="52" applyFont="1" applyFill="1" applyBorder="1" applyAlignment="1">
      <alignment vertical="center" wrapText="1"/>
      <protection/>
    </xf>
    <xf numFmtId="0" fontId="22" fillId="20" borderId="17" xfId="52" applyFont="1" applyFill="1" applyBorder="1" applyAlignment="1">
      <alignment vertical="center" wrapText="1"/>
      <protection/>
    </xf>
    <xf numFmtId="0" fontId="22" fillId="20" borderId="12" xfId="52" applyFont="1" applyFill="1" applyBorder="1" applyAlignment="1">
      <alignment vertical="center"/>
      <protection/>
    </xf>
    <xf numFmtId="0" fontId="22" fillId="20" borderId="18" xfId="52" applyFont="1" applyFill="1" applyBorder="1" applyAlignment="1">
      <alignment vertical="center" wrapText="1"/>
      <protection/>
    </xf>
    <xf numFmtId="0" fontId="22" fillId="20" borderId="19" xfId="52" applyFont="1" applyFill="1" applyBorder="1" applyAlignment="1">
      <alignment vertical="center" wrapText="1"/>
      <protection/>
    </xf>
    <xf numFmtId="0" fontId="22" fillId="20" borderId="11" xfId="52" applyFont="1" applyFill="1" applyBorder="1" applyAlignment="1">
      <alignment vertical="center"/>
      <protection/>
    </xf>
    <xf numFmtId="0" fontId="22" fillId="20" borderId="11" xfId="52" applyFont="1" applyFill="1" applyBorder="1" applyAlignment="1">
      <alignment vertical="top" wrapText="1"/>
      <protection/>
    </xf>
    <xf numFmtId="0" fontId="22" fillId="20" borderId="11" xfId="52" applyFont="1" applyFill="1" applyBorder="1" applyAlignment="1">
      <alignment vertical="center" wrapText="1"/>
      <protection/>
    </xf>
    <xf numFmtId="4" fontId="23" fillId="0" borderId="11" xfId="52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4" fontId="23" fillId="0" borderId="11" xfId="52" applyNumberFormat="1" applyFont="1" applyBorder="1" applyAlignment="1">
      <alignment horizontal="left" vertical="center"/>
      <protection/>
    </xf>
    <xf numFmtId="0" fontId="23" fillId="0" borderId="11" xfId="52" applyFont="1" applyFill="1" applyBorder="1" applyAlignment="1">
      <alignment horizontal="left" vertical="top" wrapText="1"/>
      <protection/>
    </xf>
    <xf numFmtId="4" fontId="27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9" fontId="23" fillId="0" borderId="11" xfId="52" applyNumberFormat="1" applyFont="1" applyBorder="1" applyAlignment="1">
      <alignment horizontal="left" vertical="top"/>
      <protection/>
    </xf>
    <xf numFmtId="0" fontId="25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" fontId="22" fillId="0" borderId="15" xfId="52" applyNumberFormat="1" applyFont="1" applyBorder="1" applyAlignment="1">
      <alignment horizontal="left" vertical="center"/>
      <protection/>
    </xf>
    <xf numFmtId="0" fontId="25" fillId="0" borderId="0" xfId="52" applyFont="1" applyFill="1" applyBorder="1" applyAlignment="1">
      <alignment horizontal="left" vertical="top" wrapText="1"/>
      <protection/>
    </xf>
    <xf numFmtId="4" fontId="23" fillId="0" borderId="15" xfId="52" applyNumberFormat="1" applyFont="1" applyBorder="1" applyAlignment="1">
      <alignment horizontal="left" vertical="center"/>
      <protection/>
    </xf>
    <xf numFmtId="0" fontId="22" fillId="0" borderId="10" xfId="52" applyFont="1" applyBorder="1" applyAlignment="1">
      <alignment horizontal="left" vertical="top" wrapText="1"/>
      <protection/>
    </xf>
    <xf numFmtId="49" fontId="23" fillId="0" borderId="0" xfId="52" applyNumberFormat="1" applyFont="1" applyBorder="1" applyAlignment="1">
      <alignment horizontal="left" vertical="center"/>
      <protection/>
    </xf>
    <xf numFmtId="0" fontId="23" fillId="0" borderId="20" xfId="52" applyFont="1" applyBorder="1" applyAlignment="1">
      <alignment horizontal="left" vertical="top" wrapText="1"/>
      <protection/>
    </xf>
    <xf numFmtId="4" fontId="23" fillId="0" borderId="10" xfId="52" applyNumberFormat="1" applyFont="1" applyBorder="1" applyAlignment="1">
      <alignment horizontal="left" vertical="center"/>
      <protection/>
    </xf>
    <xf numFmtId="0" fontId="28" fillId="0" borderId="0" xfId="0" applyFont="1" applyAlignment="1">
      <alignment/>
    </xf>
    <xf numFmtId="4" fontId="22" fillId="0" borderId="11" xfId="52" applyNumberFormat="1" applyFont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top"/>
    </xf>
    <xf numFmtId="4" fontId="22" fillId="0" borderId="14" xfId="52" applyNumberFormat="1" applyFont="1" applyBorder="1" applyAlignment="1">
      <alignment horizontal="left" vertical="center"/>
      <protection/>
    </xf>
    <xf numFmtId="0" fontId="22" fillId="0" borderId="12" xfId="52" applyFont="1" applyBorder="1" applyAlignment="1">
      <alignment horizontal="left" vertical="top" wrapText="1"/>
      <protection/>
    </xf>
    <xf numFmtId="0" fontId="30" fillId="0" borderId="10" xfId="0" applyFont="1" applyBorder="1" applyAlignment="1">
      <alignment horizontal="left" vertical="top" wrapText="1"/>
    </xf>
    <xf numFmtId="49" fontId="23" fillId="0" borderId="14" xfId="52" applyNumberFormat="1" applyFont="1" applyBorder="1" applyAlignment="1">
      <alignment horizontal="left" vertical="top"/>
      <protection/>
    </xf>
    <xf numFmtId="0" fontId="0" fillId="0" borderId="14" xfId="0" applyBorder="1" applyAlignment="1">
      <alignment horizontal="left" vertical="top"/>
    </xf>
    <xf numFmtId="49" fontId="23" fillId="0" borderId="10" xfId="52" applyNumberFormat="1" applyFont="1" applyBorder="1" applyAlignment="1">
      <alignment horizontal="left" vertical="top"/>
      <protection/>
    </xf>
    <xf numFmtId="0" fontId="23" fillId="0" borderId="10" xfId="0" applyFont="1" applyBorder="1" applyAlignment="1">
      <alignment vertical="top" wrapText="1"/>
    </xf>
    <xf numFmtId="49" fontId="22" fillId="0" borderId="14" xfId="52" applyNumberFormat="1" applyFont="1" applyBorder="1" applyAlignment="1">
      <alignment horizontal="left" vertical="center"/>
      <protection/>
    </xf>
    <xf numFmtId="0" fontId="23" fillId="0" borderId="10" xfId="0" applyFont="1" applyBorder="1" applyAlignment="1">
      <alignment horizontal="left" vertical="top" wrapText="1"/>
    </xf>
    <xf numFmtId="0" fontId="23" fillId="0" borderId="11" xfId="52" applyFont="1" applyBorder="1" applyAlignment="1">
      <alignment horizontal="left" vertical="top" wrapText="1"/>
      <protection/>
    </xf>
    <xf numFmtId="49" fontId="22" fillId="0" borderId="16" xfId="52" applyNumberFormat="1" applyFont="1" applyBorder="1" applyAlignment="1">
      <alignment horizontal="left" vertical="center"/>
      <protection/>
    </xf>
    <xf numFmtId="0" fontId="23" fillId="0" borderId="12" xfId="52" applyFont="1" applyBorder="1" applyAlignment="1">
      <alignment horizontal="left" vertical="top" wrapText="1"/>
      <protection/>
    </xf>
    <xf numFmtId="4" fontId="22" fillId="0" borderId="11" xfId="52" applyNumberFormat="1" applyFont="1" applyBorder="1" applyAlignment="1">
      <alignment horizontal="left" vertical="center"/>
      <protection/>
    </xf>
    <xf numFmtId="0" fontId="25" fillId="0" borderId="20" xfId="0" applyFont="1" applyBorder="1" applyAlignment="1">
      <alignment vertical="top" wrapText="1"/>
    </xf>
    <xf numFmtId="49" fontId="22" fillId="0" borderId="16" xfId="52" applyNumberFormat="1" applyFont="1" applyBorder="1" applyAlignment="1">
      <alignment horizontal="left" vertical="top"/>
      <protection/>
    </xf>
    <xf numFmtId="0" fontId="0" fillId="0" borderId="1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49" fontId="22" fillId="0" borderId="11" xfId="52" applyNumberFormat="1" applyFont="1" applyBorder="1" applyAlignment="1">
      <alignment horizontal="left" vertical="top"/>
      <protection/>
    </xf>
    <xf numFmtId="0" fontId="22" fillId="20" borderId="12" xfId="52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22" fillId="20" borderId="17" xfId="52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horizontal="left" vertical="top"/>
    </xf>
    <xf numFmtId="0" fontId="21" fillId="0" borderId="0" xfId="52" applyFont="1" applyAlignment="1">
      <alignment horizontal="center" vertical="center" wrapText="1"/>
      <protection/>
    </xf>
    <xf numFmtId="49" fontId="22" fillId="0" borderId="12" xfId="52" applyNumberFormat="1" applyFont="1" applyBorder="1" applyAlignment="1">
      <alignment horizontal="left" vertical="top"/>
      <protection/>
    </xf>
    <xf numFmtId="49" fontId="23" fillId="0" borderId="11" xfId="52" applyNumberFormat="1" applyFont="1" applyBorder="1" applyAlignment="1">
      <alignment horizontal="left" vertical="top"/>
      <protection/>
    </xf>
    <xf numFmtId="49" fontId="23" fillId="0" borderId="14" xfId="52" applyNumberFormat="1" applyFont="1" applyBorder="1" applyAlignment="1">
      <alignment horizontal="left" vertical="top"/>
      <protection/>
    </xf>
    <xf numFmtId="0" fontId="22" fillId="20" borderId="11" xfId="52" applyFont="1" applyFill="1" applyBorder="1" applyAlignment="1">
      <alignment vertical="center" wrapText="1"/>
      <protection/>
    </xf>
    <xf numFmtId="0" fontId="22" fillId="20" borderId="20" xfId="52" applyFont="1" applyFill="1" applyBorder="1" applyAlignment="1">
      <alignment vertical="center" wrapText="1"/>
      <protection/>
    </xf>
    <xf numFmtId="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49" fontId="23" fillId="0" borderId="16" xfId="52" applyNumberFormat="1" applyFont="1" applyBorder="1" applyAlignment="1">
      <alignment horizontal="left" vertical="top"/>
      <protection/>
    </xf>
    <xf numFmtId="0" fontId="29" fillId="0" borderId="16" xfId="0" applyFont="1" applyBorder="1" applyAlignment="1">
      <alignment horizontal="lef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542925</xdr:colOff>
      <xdr:row>12</xdr:row>
      <xdr:rowOff>219075</xdr:rowOff>
    </xdr:from>
    <xdr:ext cx="190500" cy="419100"/>
    <xdr:sp>
      <xdr:nvSpPr>
        <xdr:cNvPr id="1" name="pole tekstowe 1"/>
        <xdr:cNvSpPr txBox="1">
          <a:spLocks noChangeArrowheads="1"/>
        </xdr:cNvSpPr>
      </xdr:nvSpPr>
      <xdr:spPr>
        <a:xfrm>
          <a:off x="8782050" y="4133850"/>
          <a:ext cx="190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D19" sqref="A19:IV19"/>
    </sheetView>
  </sheetViews>
  <sheetFormatPr defaultColWidth="9.140625" defaultRowHeight="12.75"/>
  <cols>
    <col min="1" max="1" width="5.140625" style="0" bestFit="1" customWidth="1"/>
    <col min="2" max="2" width="6.140625" style="0" bestFit="1" customWidth="1"/>
    <col min="3" max="3" width="5.00390625" style="0" bestFit="1" customWidth="1"/>
    <col min="4" max="4" width="26.28125" style="0" customWidth="1"/>
    <col min="5" max="5" width="15.28125" style="0" customWidth="1"/>
    <col min="6" max="6" width="12.57421875" style="0" customWidth="1"/>
    <col min="7" max="7" width="8.8515625" style="0" customWidth="1"/>
    <col min="8" max="8" width="11.28125" style="0" bestFit="1" customWidth="1"/>
    <col min="9" max="9" width="10.421875" style="0" customWidth="1"/>
    <col min="10" max="10" width="11.28125" style="0" bestFit="1" customWidth="1"/>
    <col min="11" max="11" width="11.28125" style="0" customWidth="1"/>
  </cols>
  <sheetData>
    <row r="1" spans="1:11" ht="18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2.75">
      <c r="A2" s="8"/>
      <c r="B2" s="8"/>
      <c r="C2" s="8"/>
      <c r="D2" s="9"/>
      <c r="E2" s="8"/>
      <c r="F2" s="8"/>
      <c r="G2" s="8"/>
      <c r="H2" s="8"/>
      <c r="I2" s="8"/>
      <c r="J2" s="8"/>
      <c r="K2" s="5" t="s">
        <v>0</v>
      </c>
    </row>
    <row r="3" spans="1:11" ht="51.75" customHeight="1">
      <c r="A3" s="30" t="s">
        <v>1</v>
      </c>
      <c r="B3" s="30" t="s">
        <v>2</v>
      </c>
      <c r="C3" s="30" t="s">
        <v>9</v>
      </c>
      <c r="D3" s="10"/>
      <c r="E3" s="77" t="s">
        <v>81</v>
      </c>
      <c r="F3" s="29" t="s">
        <v>10</v>
      </c>
      <c r="G3" s="31"/>
      <c r="H3" s="31"/>
      <c r="I3" s="31"/>
      <c r="J3" s="32"/>
      <c r="K3" s="28" t="s">
        <v>72</v>
      </c>
    </row>
    <row r="4" spans="1:11" ht="41.25" customHeight="1">
      <c r="A4" s="33"/>
      <c r="B4" s="33"/>
      <c r="C4" s="33"/>
      <c r="D4" s="34" t="s">
        <v>3</v>
      </c>
      <c r="E4" s="78"/>
      <c r="F4" s="28" t="s">
        <v>82</v>
      </c>
      <c r="G4" s="79" t="s">
        <v>4</v>
      </c>
      <c r="H4" s="80"/>
      <c r="I4" s="80"/>
      <c r="J4" s="81"/>
      <c r="K4" s="87"/>
    </row>
    <row r="5" spans="1:11" ht="47.25" customHeight="1">
      <c r="A5" s="33"/>
      <c r="B5" s="33"/>
      <c r="C5" s="33"/>
      <c r="D5" s="34"/>
      <c r="E5" s="78"/>
      <c r="F5" s="35"/>
      <c r="G5" s="28" t="s">
        <v>5</v>
      </c>
      <c r="H5" s="28" t="s">
        <v>6</v>
      </c>
      <c r="I5" s="28" t="s">
        <v>7</v>
      </c>
      <c r="J5" s="28" t="s">
        <v>8</v>
      </c>
      <c r="K5" s="88"/>
    </row>
    <row r="6" spans="1:11" ht="12.75">
      <c r="A6" s="11">
        <v>2</v>
      </c>
      <c r="B6" s="11">
        <v>3</v>
      </c>
      <c r="C6" s="11">
        <v>4</v>
      </c>
      <c r="D6" s="3">
        <v>5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  <c r="J6" s="11">
        <v>11</v>
      </c>
      <c r="K6" s="11">
        <v>12</v>
      </c>
    </row>
    <row r="7" spans="1:11" s="6" customFormat="1" ht="12.75">
      <c r="A7" s="84" t="s">
        <v>11</v>
      </c>
      <c r="B7" s="12"/>
      <c r="C7" s="12"/>
      <c r="D7" s="1" t="s">
        <v>14</v>
      </c>
      <c r="E7" s="13">
        <f aca="true" t="shared" si="0" ref="E7:J7">E8</f>
        <v>7380</v>
      </c>
      <c r="F7" s="13">
        <f t="shared" si="0"/>
        <v>23615</v>
      </c>
      <c r="G7" s="13">
        <f t="shared" si="0"/>
        <v>23615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/>
    </row>
    <row r="8" spans="1:11" s="6" customFormat="1" ht="21">
      <c r="A8" s="74"/>
      <c r="B8" s="73" t="s">
        <v>12</v>
      </c>
      <c r="C8" s="14"/>
      <c r="D8" s="2" t="s">
        <v>15</v>
      </c>
      <c r="E8" s="15">
        <f aca="true" t="shared" si="1" ref="E8:J8">E9+E12</f>
        <v>7380</v>
      </c>
      <c r="F8" s="15">
        <f t="shared" si="1"/>
        <v>23615</v>
      </c>
      <c r="G8" s="15">
        <f t="shared" si="1"/>
        <v>23615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/>
    </row>
    <row r="9" spans="1:11" ht="22.5" customHeight="1">
      <c r="A9" s="74"/>
      <c r="B9" s="74"/>
      <c r="C9" s="64" t="s">
        <v>24</v>
      </c>
      <c r="D9" s="3" t="s">
        <v>16</v>
      </c>
      <c r="E9" s="54">
        <f aca="true" t="shared" si="2" ref="E9:J9">E10+E11</f>
        <v>7380</v>
      </c>
      <c r="F9" s="54">
        <f t="shared" si="2"/>
        <v>615</v>
      </c>
      <c r="G9" s="54">
        <f t="shared" si="2"/>
        <v>615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/>
    </row>
    <row r="10" spans="1:11" ht="22.5" customHeight="1">
      <c r="A10" s="74"/>
      <c r="B10" s="74"/>
      <c r="C10" s="43"/>
      <c r="D10" s="44" t="s">
        <v>76</v>
      </c>
      <c r="E10" s="39">
        <v>7380</v>
      </c>
      <c r="F10" s="39"/>
      <c r="G10" s="39"/>
      <c r="H10" s="39"/>
      <c r="I10" s="36"/>
      <c r="J10" s="39"/>
      <c r="K10" s="39"/>
    </row>
    <row r="11" spans="1:11" ht="33" customHeight="1">
      <c r="A11" s="74"/>
      <c r="B11" s="74"/>
      <c r="C11" s="43"/>
      <c r="D11" s="72" t="s">
        <v>107</v>
      </c>
      <c r="E11" s="39"/>
      <c r="F11" s="39">
        <v>615</v>
      </c>
      <c r="G11" s="39">
        <v>615</v>
      </c>
      <c r="H11" s="39"/>
      <c r="I11" s="36"/>
      <c r="J11" s="39"/>
      <c r="K11" s="39"/>
    </row>
    <row r="12" spans="1:11" ht="12.75">
      <c r="A12" s="74"/>
      <c r="B12" s="74"/>
      <c r="C12" s="85" t="s">
        <v>27</v>
      </c>
      <c r="D12" s="53" t="s">
        <v>70</v>
      </c>
      <c r="E12" s="17">
        <f aca="true" t="shared" si="3" ref="E12:J12">E13+E14</f>
        <v>0</v>
      </c>
      <c r="F12" s="17">
        <f t="shared" si="3"/>
        <v>23000</v>
      </c>
      <c r="G12" s="17">
        <f t="shared" si="3"/>
        <v>23000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/>
    </row>
    <row r="13" spans="1:11" ht="22.5">
      <c r="A13" s="82"/>
      <c r="B13" s="82"/>
      <c r="C13" s="86"/>
      <c r="D13" s="45" t="s">
        <v>77</v>
      </c>
      <c r="E13" s="17"/>
      <c r="F13" s="17">
        <f>G13+H13+I13+J13</f>
        <v>13000</v>
      </c>
      <c r="G13" s="17">
        <v>13000</v>
      </c>
      <c r="H13" s="17"/>
      <c r="I13" s="36"/>
      <c r="J13" s="17"/>
      <c r="K13" s="17"/>
    </row>
    <row r="14" spans="1:11" ht="22.5">
      <c r="A14" s="58"/>
      <c r="B14" s="63"/>
      <c r="C14" s="62"/>
      <c r="D14" s="45" t="s">
        <v>89</v>
      </c>
      <c r="E14" s="17"/>
      <c r="F14" s="17">
        <f>G14+H14+I14+J14</f>
        <v>10000</v>
      </c>
      <c r="G14" s="17">
        <v>10000</v>
      </c>
      <c r="H14" s="17"/>
      <c r="I14" s="36"/>
      <c r="J14" s="17"/>
      <c r="K14" s="17"/>
    </row>
    <row r="15" spans="1:11" s="6" customFormat="1" ht="16.5" customHeight="1">
      <c r="A15" s="73" t="s">
        <v>17</v>
      </c>
      <c r="B15" s="14"/>
      <c r="C15" s="14"/>
      <c r="D15" s="1" t="s">
        <v>25</v>
      </c>
      <c r="E15" s="15">
        <f aca="true" t="shared" si="4" ref="E15:J15">E16</f>
        <v>13500</v>
      </c>
      <c r="F15" s="15">
        <f t="shared" si="4"/>
        <v>97008.5</v>
      </c>
      <c r="G15" s="15">
        <f t="shared" si="4"/>
        <v>0</v>
      </c>
      <c r="H15" s="15">
        <f t="shared" si="4"/>
        <v>97008.5</v>
      </c>
      <c r="I15" s="15">
        <f t="shared" si="4"/>
        <v>0</v>
      </c>
      <c r="J15" s="15">
        <f t="shared" si="4"/>
        <v>0</v>
      </c>
      <c r="K15" s="15"/>
    </row>
    <row r="16" spans="1:11" s="6" customFormat="1" ht="12.75">
      <c r="A16" s="74"/>
      <c r="B16" s="73" t="s">
        <v>18</v>
      </c>
      <c r="C16" s="14"/>
      <c r="D16" s="2" t="s">
        <v>26</v>
      </c>
      <c r="E16" s="15">
        <f>E17+E21+E23</f>
        <v>13500</v>
      </c>
      <c r="F16" s="15">
        <f>F17+F21+F23</f>
        <v>97008.5</v>
      </c>
      <c r="G16" s="15">
        <f>G17+G21+G23</f>
        <v>0</v>
      </c>
      <c r="H16" s="15">
        <f>H17+H21+H23</f>
        <v>97008.5</v>
      </c>
      <c r="I16" s="15">
        <f>I17+I23</f>
        <v>0</v>
      </c>
      <c r="J16" s="15">
        <f>J17+J23</f>
        <v>0</v>
      </c>
      <c r="K16" s="56"/>
    </row>
    <row r="17" spans="1:11" ht="22.5">
      <c r="A17" s="74"/>
      <c r="B17" s="74"/>
      <c r="C17" s="92" t="s">
        <v>13</v>
      </c>
      <c r="D17" s="3" t="s">
        <v>16</v>
      </c>
      <c r="E17" s="17">
        <f aca="true" t="shared" si="5" ref="E17:J17">E18+E19+E20</f>
        <v>0</v>
      </c>
      <c r="F17" s="17">
        <f t="shared" si="5"/>
        <v>27008.5</v>
      </c>
      <c r="G17" s="17">
        <f t="shared" si="5"/>
        <v>0</v>
      </c>
      <c r="H17" s="17">
        <f t="shared" si="5"/>
        <v>27008.5</v>
      </c>
      <c r="I17" s="17">
        <f t="shared" si="5"/>
        <v>0</v>
      </c>
      <c r="J17" s="17">
        <f t="shared" si="5"/>
        <v>0</v>
      </c>
      <c r="K17" s="54"/>
    </row>
    <row r="18" spans="1:11" ht="21">
      <c r="A18" s="74"/>
      <c r="B18" s="74"/>
      <c r="C18" s="85"/>
      <c r="D18" s="51" t="s">
        <v>80</v>
      </c>
      <c r="E18" s="17"/>
      <c r="F18" s="17">
        <f>G18+H18+I18+J18</f>
        <v>27008.5</v>
      </c>
      <c r="G18" s="17"/>
      <c r="H18" s="17">
        <v>27008.5</v>
      </c>
      <c r="I18" s="18"/>
      <c r="J18" s="17"/>
      <c r="K18" s="57"/>
    </row>
    <row r="19" spans="1:11" ht="22.5">
      <c r="A19" s="74"/>
      <c r="B19" s="74"/>
      <c r="C19" s="85"/>
      <c r="D19" s="3" t="s">
        <v>65</v>
      </c>
      <c r="E19" s="17"/>
      <c r="F19" s="17">
        <v>0</v>
      </c>
      <c r="G19" s="17"/>
      <c r="H19" s="17">
        <v>0</v>
      </c>
      <c r="I19" s="18"/>
      <c r="J19" s="17"/>
      <c r="K19" s="54"/>
    </row>
    <row r="20" spans="1:11" ht="11.25" customHeight="1">
      <c r="A20" s="74"/>
      <c r="B20" s="74"/>
      <c r="C20" s="86"/>
      <c r="D20" s="3" t="s">
        <v>66</v>
      </c>
      <c r="E20" s="17"/>
      <c r="F20" s="17">
        <f>G20+H20+I20+J20</f>
        <v>0</v>
      </c>
      <c r="G20" s="17">
        <v>0</v>
      </c>
      <c r="H20" s="17">
        <v>0</v>
      </c>
      <c r="I20" s="18"/>
      <c r="J20" s="17"/>
      <c r="K20" s="54"/>
    </row>
    <row r="21" spans="1:11" ht="11.25" customHeight="1">
      <c r="A21" s="74"/>
      <c r="B21" s="74"/>
      <c r="C21" s="62" t="s">
        <v>67</v>
      </c>
      <c r="D21" s="3" t="s">
        <v>16</v>
      </c>
      <c r="E21" s="17">
        <f>E22</f>
        <v>0</v>
      </c>
      <c r="F21" s="17">
        <f aca="true" t="shared" si="6" ref="F21:K21">F22</f>
        <v>25000</v>
      </c>
      <c r="G21" s="17">
        <f t="shared" si="6"/>
        <v>0</v>
      </c>
      <c r="H21" s="17">
        <f t="shared" si="6"/>
        <v>25000</v>
      </c>
      <c r="I21" s="17">
        <f t="shared" si="6"/>
        <v>0</v>
      </c>
      <c r="J21" s="17">
        <f t="shared" si="6"/>
        <v>0</v>
      </c>
      <c r="K21" s="17">
        <f t="shared" si="6"/>
        <v>0</v>
      </c>
    </row>
    <row r="22" spans="1:11" ht="20.25" customHeight="1">
      <c r="A22" s="74"/>
      <c r="B22" s="74"/>
      <c r="C22" s="62"/>
      <c r="D22" s="3" t="s">
        <v>90</v>
      </c>
      <c r="E22" s="17"/>
      <c r="F22" s="17">
        <f>G22+H22+I22+J22</f>
        <v>25000</v>
      </c>
      <c r="G22" s="17">
        <v>0</v>
      </c>
      <c r="H22" s="17">
        <v>25000</v>
      </c>
      <c r="I22" s="36"/>
      <c r="J22" s="17"/>
      <c r="K22" s="39"/>
    </row>
    <row r="23" spans="1:11" ht="24.75" customHeight="1">
      <c r="A23" s="74"/>
      <c r="B23" s="74"/>
      <c r="C23" s="16" t="s">
        <v>24</v>
      </c>
      <c r="D23" s="3" t="s">
        <v>16</v>
      </c>
      <c r="E23" s="17">
        <f>E25+E24</f>
        <v>13500</v>
      </c>
      <c r="F23" s="17">
        <f aca="true" t="shared" si="7" ref="F23:K23">F25+F24</f>
        <v>45000</v>
      </c>
      <c r="G23" s="17">
        <f t="shared" si="7"/>
        <v>0</v>
      </c>
      <c r="H23" s="17">
        <f t="shared" si="7"/>
        <v>45000</v>
      </c>
      <c r="I23" s="17">
        <f t="shared" si="7"/>
        <v>0</v>
      </c>
      <c r="J23" s="17">
        <f t="shared" si="7"/>
        <v>0</v>
      </c>
      <c r="K23" s="17">
        <f t="shared" si="7"/>
        <v>0</v>
      </c>
    </row>
    <row r="24" spans="1:11" ht="24.75" customHeight="1">
      <c r="A24" s="74"/>
      <c r="B24" s="74"/>
      <c r="C24" s="16"/>
      <c r="D24" s="3" t="s">
        <v>90</v>
      </c>
      <c r="E24" s="17"/>
      <c r="F24" s="17">
        <f>G24+H24+I24+J24</f>
        <v>45000</v>
      </c>
      <c r="G24" s="17">
        <v>0</v>
      </c>
      <c r="H24" s="17">
        <v>45000</v>
      </c>
      <c r="I24" s="39"/>
      <c r="J24" s="17"/>
      <c r="K24" s="17"/>
    </row>
    <row r="25" spans="1:11" ht="11.25" customHeight="1">
      <c r="A25" s="82"/>
      <c r="B25" s="82"/>
      <c r="C25" s="16"/>
      <c r="D25" s="3" t="s">
        <v>23</v>
      </c>
      <c r="E25" s="17">
        <v>13500</v>
      </c>
      <c r="F25" s="17"/>
      <c r="G25" s="17"/>
      <c r="H25" s="17"/>
      <c r="I25" s="18"/>
      <c r="J25" s="17"/>
      <c r="K25" s="17"/>
    </row>
    <row r="26" spans="1:11" s="6" customFormat="1" ht="12.75">
      <c r="A26" s="73" t="s">
        <v>19</v>
      </c>
      <c r="B26" s="14"/>
      <c r="C26" s="14"/>
      <c r="D26" s="1" t="s">
        <v>21</v>
      </c>
      <c r="E26" s="15">
        <f aca="true" t="shared" si="8" ref="E26:J26">E27</f>
        <v>2300</v>
      </c>
      <c r="F26" s="15">
        <f t="shared" si="8"/>
        <v>57329</v>
      </c>
      <c r="G26" s="15">
        <f t="shared" si="8"/>
        <v>0</v>
      </c>
      <c r="H26" s="15">
        <f t="shared" si="8"/>
        <v>57329</v>
      </c>
      <c r="I26" s="15">
        <f t="shared" si="8"/>
        <v>0</v>
      </c>
      <c r="J26" s="15">
        <f t="shared" si="8"/>
        <v>0</v>
      </c>
      <c r="K26" s="15"/>
    </row>
    <row r="27" spans="1:11" s="6" customFormat="1" ht="21">
      <c r="A27" s="74"/>
      <c r="B27" s="73" t="s">
        <v>20</v>
      </c>
      <c r="C27" s="14"/>
      <c r="D27" s="2" t="s">
        <v>22</v>
      </c>
      <c r="E27" s="15">
        <f aca="true" t="shared" si="9" ref="E27:J27">E28+E32</f>
        <v>2300</v>
      </c>
      <c r="F27" s="15">
        <f t="shared" si="9"/>
        <v>57329</v>
      </c>
      <c r="G27" s="15">
        <f t="shared" si="9"/>
        <v>0</v>
      </c>
      <c r="H27" s="15">
        <f t="shared" si="9"/>
        <v>57329</v>
      </c>
      <c r="I27" s="15">
        <f t="shared" si="9"/>
        <v>0</v>
      </c>
      <c r="J27" s="15">
        <f t="shared" si="9"/>
        <v>0</v>
      </c>
      <c r="K27" s="15"/>
    </row>
    <row r="28" spans="1:11" ht="21">
      <c r="A28" s="74"/>
      <c r="B28" s="74"/>
      <c r="C28" s="16" t="s">
        <v>13</v>
      </c>
      <c r="D28" s="51" t="s">
        <v>16</v>
      </c>
      <c r="E28" s="59">
        <f aca="true" t="shared" si="10" ref="E28:J28">E29+E30+E31</f>
        <v>2300</v>
      </c>
      <c r="F28" s="59">
        <f t="shared" si="10"/>
        <v>57329</v>
      </c>
      <c r="G28" s="59">
        <f t="shared" si="10"/>
        <v>0</v>
      </c>
      <c r="H28" s="59">
        <f t="shared" si="10"/>
        <v>57329</v>
      </c>
      <c r="I28" s="59">
        <f t="shared" si="10"/>
        <v>0</v>
      </c>
      <c r="J28" s="59">
        <f t="shared" si="10"/>
        <v>0</v>
      </c>
      <c r="K28" s="17"/>
    </row>
    <row r="29" spans="1:11" ht="33.75">
      <c r="A29" s="74"/>
      <c r="B29" s="74"/>
      <c r="C29" s="16"/>
      <c r="D29" s="67" t="s">
        <v>87</v>
      </c>
      <c r="E29" s="17"/>
      <c r="F29" s="17">
        <f>G29+H29+I29+J29</f>
        <v>22000</v>
      </c>
      <c r="G29" s="17"/>
      <c r="H29" s="17">
        <v>22000</v>
      </c>
      <c r="I29" s="18"/>
      <c r="J29" s="17"/>
      <c r="K29" s="17"/>
    </row>
    <row r="30" spans="1:11" ht="22.5">
      <c r="A30" s="74"/>
      <c r="B30" s="74"/>
      <c r="C30" s="16"/>
      <c r="D30" s="68" t="s">
        <v>69</v>
      </c>
      <c r="E30" s="17">
        <v>2300</v>
      </c>
      <c r="F30" s="17">
        <f>G30+H30+I30+J30</f>
        <v>0</v>
      </c>
      <c r="G30" s="17"/>
      <c r="H30" s="17"/>
      <c r="I30" s="18"/>
      <c r="J30" s="17"/>
      <c r="K30" s="17"/>
    </row>
    <row r="31" spans="1:11" ht="22.5">
      <c r="A31" s="74"/>
      <c r="B31" s="74"/>
      <c r="C31" s="16"/>
      <c r="D31" s="65" t="s">
        <v>80</v>
      </c>
      <c r="E31" s="17"/>
      <c r="F31" s="17">
        <f>G31+H31+I31+J31</f>
        <v>35329</v>
      </c>
      <c r="G31" s="17"/>
      <c r="H31" s="17">
        <v>35329</v>
      </c>
      <c r="I31" s="18"/>
      <c r="J31" s="17"/>
      <c r="K31" s="17"/>
    </row>
    <row r="32" spans="1:11" ht="21">
      <c r="A32" s="58"/>
      <c r="B32" s="58"/>
      <c r="C32" s="66" t="s">
        <v>24</v>
      </c>
      <c r="D32" s="51" t="s">
        <v>16</v>
      </c>
      <c r="E32" s="59">
        <f aca="true" t="shared" si="11" ref="E32:J32">E33</f>
        <v>0</v>
      </c>
      <c r="F32" s="59">
        <f t="shared" si="11"/>
        <v>0</v>
      </c>
      <c r="G32" s="59">
        <f t="shared" si="11"/>
        <v>0</v>
      </c>
      <c r="H32" s="59">
        <f t="shared" si="11"/>
        <v>0</v>
      </c>
      <c r="I32" s="59">
        <f t="shared" si="11"/>
        <v>0</v>
      </c>
      <c r="J32" s="59">
        <f t="shared" si="11"/>
        <v>0</v>
      </c>
      <c r="K32" s="17"/>
    </row>
    <row r="33" spans="1:11" ht="21" customHeight="1">
      <c r="A33" s="58"/>
      <c r="B33" s="58"/>
      <c r="C33" s="16"/>
      <c r="D33" s="65" t="s">
        <v>91</v>
      </c>
      <c r="E33" s="17"/>
      <c r="F33" s="17"/>
      <c r="G33" s="17"/>
      <c r="H33" s="17"/>
      <c r="I33" s="36"/>
      <c r="J33" s="17"/>
      <c r="K33" s="17"/>
    </row>
    <row r="34" spans="1:11" s="6" customFormat="1" ht="12.75">
      <c r="A34" s="73" t="s">
        <v>29</v>
      </c>
      <c r="B34" s="14"/>
      <c r="C34" s="14"/>
      <c r="D34" s="1" t="s">
        <v>32</v>
      </c>
      <c r="E34" s="15">
        <f aca="true" t="shared" si="12" ref="E34:J35">E35</f>
        <v>0</v>
      </c>
      <c r="F34" s="15">
        <f t="shared" si="12"/>
        <v>12720</v>
      </c>
      <c r="G34" s="15">
        <f t="shared" si="12"/>
        <v>12720</v>
      </c>
      <c r="H34" s="15">
        <f t="shared" si="12"/>
        <v>0</v>
      </c>
      <c r="I34" s="15">
        <f t="shared" si="12"/>
        <v>0</v>
      </c>
      <c r="J34" s="15">
        <f t="shared" si="12"/>
        <v>0</v>
      </c>
      <c r="K34" s="15"/>
    </row>
    <row r="35" spans="1:11" s="6" customFormat="1" ht="12.75">
      <c r="A35" s="74"/>
      <c r="B35" s="73" t="s">
        <v>30</v>
      </c>
      <c r="C35" s="14"/>
      <c r="D35" s="2" t="s">
        <v>33</v>
      </c>
      <c r="E35" s="15">
        <f t="shared" si="12"/>
        <v>0</v>
      </c>
      <c r="F35" s="15">
        <f t="shared" si="12"/>
        <v>12720</v>
      </c>
      <c r="G35" s="15">
        <f t="shared" si="12"/>
        <v>12720</v>
      </c>
      <c r="H35" s="15">
        <f t="shared" si="12"/>
        <v>0</v>
      </c>
      <c r="I35" s="15">
        <f t="shared" si="12"/>
        <v>0</v>
      </c>
      <c r="J35" s="15">
        <f t="shared" si="12"/>
        <v>0</v>
      </c>
      <c r="K35" s="15"/>
    </row>
    <row r="36" spans="1:11" ht="22.5">
      <c r="A36" s="74"/>
      <c r="B36" s="74"/>
      <c r="C36" s="16" t="s">
        <v>27</v>
      </c>
      <c r="D36" s="3" t="s">
        <v>28</v>
      </c>
      <c r="E36" s="17">
        <f aca="true" t="shared" si="13" ref="E36:J36">E37</f>
        <v>0</v>
      </c>
      <c r="F36" s="17">
        <f t="shared" si="13"/>
        <v>12720</v>
      </c>
      <c r="G36" s="17">
        <f t="shared" si="13"/>
        <v>12720</v>
      </c>
      <c r="H36" s="17">
        <f t="shared" si="13"/>
        <v>0</v>
      </c>
      <c r="I36" s="17">
        <f t="shared" si="13"/>
        <v>0</v>
      </c>
      <c r="J36" s="17">
        <f t="shared" si="13"/>
        <v>0</v>
      </c>
      <c r="K36" s="17"/>
    </row>
    <row r="37" spans="1:11" ht="12.75">
      <c r="A37" s="82"/>
      <c r="B37" s="82"/>
      <c r="C37" s="16"/>
      <c r="D37" s="3" t="s">
        <v>31</v>
      </c>
      <c r="E37" s="17"/>
      <c r="F37" s="17">
        <f>G37+H37+I37+J37</f>
        <v>12720</v>
      </c>
      <c r="G37" s="17">
        <v>12720</v>
      </c>
      <c r="H37" s="17">
        <v>0</v>
      </c>
      <c r="I37" s="18"/>
      <c r="J37" s="17"/>
      <c r="K37" s="17"/>
    </row>
    <row r="38" spans="1:11" s="6" customFormat="1" ht="21">
      <c r="A38" s="73" t="s">
        <v>42</v>
      </c>
      <c r="B38" s="14"/>
      <c r="C38" s="14"/>
      <c r="D38" s="1" t="s">
        <v>44</v>
      </c>
      <c r="E38" s="15">
        <f aca="true" t="shared" si="14" ref="E38:J38">E39+E41</f>
        <v>31365</v>
      </c>
      <c r="F38" s="15">
        <f t="shared" si="14"/>
        <v>4000</v>
      </c>
      <c r="G38" s="15">
        <f t="shared" si="14"/>
        <v>0</v>
      </c>
      <c r="H38" s="15">
        <f t="shared" si="14"/>
        <v>4000</v>
      </c>
      <c r="I38" s="15">
        <f t="shared" si="14"/>
        <v>0</v>
      </c>
      <c r="J38" s="15">
        <f t="shared" si="14"/>
        <v>0</v>
      </c>
      <c r="K38" s="15"/>
    </row>
    <row r="39" spans="1:11" s="6" customFormat="1" ht="12.75">
      <c r="A39" s="74"/>
      <c r="B39" s="73" t="s">
        <v>43</v>
      </c>
      <c r="C39" s="14"/>
      <c r="D39" s="2" t="s">
        <v>45</v>
      </c>
      <c r="E39" s="15">
        <f aca="true" t="shared" si="15" ref="E39:J39">E40</f>
        <v>0</v>
      </c>
      <c r="F39" s="15">
        <f t="shared" si="15"/>
        <v>4000</v>
      </c>
      <c r="G39" s="15">
        <f t="shared" si="15"/>
        <v>0</v>
      </c>
      <c r="H39" s="15">
        <f t="shared" si="15"/>
        <v>4000</v>
      </c>
      <c r="I39" s="15">
        <f t="shared" si="15"/>
        <v>0</v>
      </c>
      <c r="J39" s="15">
        <f t="shared" si="15"/>
        <v>0</v>
      </c>
      <c r="K39" s="15"/>
    </row>
    <row r="40" spans="1:11" s="47" customFormat="1" ht="21">
      <c r="A40" s="74"/>
      <c r="B40" s="76"/>
      <c r="C40" s="16" t="s">
        <v>13</v>
      </c>
      <c r="D40" s="51" t="s">
        <v>80</v>
      </c>
      <c r="E40" s="17"/>
      <c r="F40" s="17">
        <f>G40+H40+I40+J40</f>
        <v>4000</v>
      </c>
      <c r="G40" s="17">
        <v>0</v>
      </c>
      <c r="H40" s="17">
        <v>4000</v>
      </c>
      <c r="I40" s="17"/>
      <c r="J40" s="17"/>
      <c r="K40" s="17"/>
    </row>
    <row r="41" spans="1:11" s="46" customFormat="1" ht="12.75">
      <c r="A41" s="74"/>
      <c r="B41" s="93">
        <v>75495</v>
      </c>
      <c r="C41" s="14"/>
      <c r="D41" s="37" t="s">
        <v>60</v>
      </c>
      <c r="E41" s="15">
        <f aca="true" t="shared" si="16" ref="E41:J41">E44+E42</f>
        <v>31365</v>
      </c>
      <c r="F41" s="15">
        <f t="shared" si="16"/>
        <v>0</v>
      </c>
      <c r="G41" s="15">
        <f t="shared" si="16"/>
        <v>0</v>
      </c>
      <c r="H41" s="15">
        <f t="shared" si="16"/>
        <v>0</v>
      </c>
      <c r="I41" s="15">
        <f t="shared" si="16"/>
        <v>0</v>
      </c>
      <c r="J41" s="15">
        <f t="shared" si="16"/>
        <v>0</v>
      </c>
      <c r="K41" s="15"/>
    </row>
    <row r="42" spans="1:11" s="46" customFormat="1" ht="22.5">
      <c r="A42" s="74"/>
      <c r="B42" s="74"/>
      <c r="C42" s="14" t="s">
        <v>67</v>
      </c>
      <c r="D42" s="3" t="s">
        <v>16</v>
      </c>
      <c r="E42" s="15">
        <f aca="true" t="shared" si="17" ref="E42:J42">E43</f>
        <v>26660.25</v>
      </c>
      <c r="F42" s="15">
        <f t="shared" si="17"/>
        <v>0</v>
      </c>
      <c r="G42" s="15">
        <f t="shared" si="17"/>
        <v>0</v>
      </c>
      <c r="H42" s="15">
        <f t="shared" si="17"/>
        <v>0</v>
      </c>
      <c r="I42" s="15">
        <f t="shared" si="17"/>
        <v>0</v>
      </c>
      <c r="J42" s="15">
        <f t="shared" si="17"/>
        <v>0</v>
      </c>
      <c r="K42" s="15"/>
    </row>
    <row r="43" spans="1:11" s="46" customFormat="1" ht="12.75">
      <c r="A43" s="74"/>
      <c r="B43" s="74"/>
      <c r="C43" s="14"/>
      <c r="D43" s="45" t="s">
        <v>78</v>
      </c>
      <c r="E43" s="17">
        <v>26660.25</v>
      </c>
      <c r="F43" s="17"/>
      <c r="G43" s="17"/>
      <c r="H43" s="17"/>
      <c r="I43" s="39"/>
      <c r="J43" s="17"/>
      <c r="K43" s="15"/>
    </row>
    <row r="44" spans="1:11" s="7" customFormat="1" ht="22.5">
      <c r="A44" s="74"/>
      <c r="B44" s="74"/>
      <c r="C44" s="16" t="s">
        <v>24</v>
      </c>
      <c r="D44" s="3" t="s">
        <v>16</v>
      </c>
      <c r="E44" s="17">
        <f>E45</f>
        <v>4704.75</v>
      </c>
      <c r="F44" s="17"/>
      <c r="G44" s="17"/>
      <c r="H44" s="17"/>
      <c r="I44" s="36"/>
      <c r="J44" s="17"/>
      <c r="K44" s="17"/>
    </row>
    <row r="45" spans="1:11" s="7" customFormat="1" ht="12.75">
      <c r="A45" s="82"/>
      <c r="B45" s="82"/>
      <c r="C45" s="16"/>
      <c r="D45" s="45" t="s">
        <v>78</v>
      </c>
      <c r="E45" s="17">
        <v>4704.75</v>
      </c>
      <c r="F45" s="17"/>
      <c r="G45" s="17"/>
      <c r="H45" s="17"/>
      <c r="I45" s="36"/>
      <c r="J45" s="17"/>
      <c r="K45" s="17"/>
    </row>
    <row r="46" spans="1:11" s="6" customFormat="1" ht="12.75">
      <c r="A46" s="73" t="s">
        <v>35</v>
      </c>
      <c r="B46" s="19"/>
      <c r="C46" s="19"/>
      <c r="D46" s="2" t="s">
        <v>34</v>
      </c>
      <c r="E46" s="20">
        <f aca="true" t="shared" si="18" ref="E46:J46">E47+E53+E58</f>
        <v>1987620.81</v>
      </c>
      <c r="F46" s="20">
        <f t="shared" si="18"/>
        <v>97000</v>
      </c>
      <c r="G46" s="20">
        <f t="shared" si="18"/>
        <v>1800</v>
      </c>
      <c r="H46" s="20">
        <f t="shared" si="18"/>
        <v>70000</v>
      </c>
      <c r="I46" s="20">
        <f t="shared" si="18"/>
        <v>0</v>
      </c>
      <c r="J46" s="20">
        <f t="shared" si="18"/>
        <v>25200</v>
      </c>
      <c r="K46" s="20"/>
    </row>
    <row r="47" spans="1:11" s="6" customFormat="1" ht="12.75">
      <c r="A47" s="76"/>
      <c r="B47" s="69" t="s">
        <v>93</v>
      </c>
      <c r="C47" s="19"/>
      <c r="D47" s="2" t="s">
        <v>94</v>
      </c>
      <c r="E47" s="20">
        <f aca="true" t="shared" si="19" ref="E47:J47">E48+E49+E51</f>
        <v>0</v>
      </c>
      <c r="F47" s="20">
        <f t="shared" si="19"/>
        <v>70000</v>
      </c>
      <c r="G47" s="20">
        <f t="shared" si="19"/>
        <v>0</v>
      </c>
      <c r="H47" s="20">
        <f t="shared" si="19"/>
        <v>70000</v>
      </c>
      <c r="I47" s="20">
        <f t="shared" si="19"/>
        <v>0</v>
      </c>
      <c r="J47" s="20">
        <f t="shared" si="19"/>
        <v>0</v>
      </c>
      <c r="K47" s="20"/>
    </row>
    <row r="48" spans="1:11" s="6" customFormat="1" ht="21">
      <c r="A48" s="76"/>
      <c r="B48" s="69"/>
      <c r="C48" s="19" t="s">
        <v>13</v>
      </c>
      <c r="D48" s="2" t="s">
        <v>95</v>
      </c>
      <c r="E48" s="20">
        <v>0</v>
      </c>
      <c r="F48" s="20">
        <f>G48+H48+I48+J48</f>
        <v>0</v>
      </c>
      <c r="G48" s="20">
        <v>0</v>
      </c>
      <c r="H48" s="20">
        <v>0</v>
      </c>
      <c r="I48" s="20">
        <v>0</v>
      </c>
      <c r="J48" s="20">
        <v>0</v>
      </c>
      <c r="K48" s="20"/>
    </row>
    <row r="49" spans="1:11" s="6" customFormat="1" ht="22.5">
      <c r="A49" s="76"/>
      <c r="B49" s="69"/>
      <c r="C49" s="19" t="s">
        <v>67</v>
      </c>
      <c r="D49" s="3" t="s">
        <v>16</v>
      </c>
      <c r="E49" s="20">
        <f>E50</f>
        <v>0</v>
      </c>
      <c r="F49" s="20">
        <f aca="true" t="shared" si="20" ref="F49:K49">F50</f>
        <v>25000</v>
      </c>
      <c r="G49" s="20">
        <f t="shared" si="20"/>
        <v>0</v>
      </c>
      <c r="H49" s="20">
        <f t="shared" si="20"/>
        <v>25000</v>
      </c>
      <c r="I49" s="20">
        <f t="shared" si="20"/>
        <v>0</v>
      </c>
      <c r="J49" s="20">
        <f t="shared" si="20"/>
        <v>0</v>
      </c>
      <c r="K49" s="20">
        <f t="shared" si="20"/>
        <v>0</v>
      </c>
    </row>
    <row r="50" spans="1:11" s="6" customFormat="1" ht="22.5">
      <c r="A50" s="76"/>
      <c r="B50" s="69"/>
      <c r="C50" s="19"/>
      <c r="D50" s="70" t="s">
        <v>92</v>
      </c>
      <c r="E50" s="50"/>
      <c r="F50" s="50">
        <f>G50+H50+I50+J50</f>
        <v>25000</v>
      </c>
      <c r="G50" s="50">
        <v>0</v>
      </c>
      <c r="H50" s="50">
        <v>25000</v>
      </c>
      <c r="I50" s="20"/>
      <c r="J50" s="20"/>
      <c r="K50" s="20"/>
    </row>
    <row r="51" spans="1:11" s="6" customFormat="1" ht="22.5">
      <c r="A51" s="76"/>
      <c r="B51" s="69"/>
      <c r="C51" s="19" t="s">
        <v>24</v>
      </c>
      <c r="D51" s="3" t="s">
        <v>16</v>
      </c>
      <c r="E51" s="20">
        <f aca="true" t="shared" si="21" ref="E51:J51">E52</f>
        <v>0</v>
      </c>
      <c r="F51" s="20">
        <f t="shared" si="21"/>
        <v>45000</v>
      </c>
      <c r="G51" s="20">
        <f t="shared" si="21"/>
        <v>0</v>
      </c>
      <c r="H51" s="20">
        <f t="shared" si="21"/>
        <v>45000</v>
      </c>
      <c r="I51" s="20">
        <f t="shared" si="21"/>
        <v>0</v>
      </c>
      <c r="J51" s="20">
        <f t="shared" si="21"/>
        <v>0</v>
      </c>
      <c r="K51" s="20"/>
    </row>
    <row r="52" spans="1:11" s="6" customFormat="1" ht="22.5">
      <c r="A52" s="76"/>
      <c r="B52" s="69"/>
      <c r="D52" s="70" t="s">
        <v>92</v>
      </c>
      <c r="E52" s="50">
        <v>0</v>
      </c>
      <c r="F52" s="50">
        <f>G52+H52+I52+J52</f>
        <v>45000</v>
      </c>
      <c r="G52" s="50">
        <v>0</v>
      </c>
      <c r="H52" s="50">
        <v>45000</v>
      </c>
      <c r="I52" s="50"/>
      <c r="J52" s="50"/>
      <c r="K52" s="20"/>
    </row>
    <row r="53" spans="1:11" s="6" customFormat="1" ht="12.75">
      <c r="A53" s="74"/>
      <c r="B53" s="73" t="s">
        <v>36</v>
      </c>
      <c r="C53" s="19"/>
      <c r="D53" s="2" t="s">
        <v>37</v>
      </c>
      <c r="E53" s="20">
        <f aca="true" t="shared" si="22" ref="E53:J53">E54+E56</f>
        <v>0</v>
      </c>
      <c r="F53" s="20">
        <f t="shared" si="22"/>
        <v>15000</v>
      </c>
      <c r="G53" s="20">
        <f t="shared" si="22"/>
        <v>0</v>
      </c>
      <c r="H53" s="20">
        <f t="shared" si="22"/>
        <v>0</v>
      </c>
      <c r="I53" s="20">
        <f t="shared" si="22"/>
        <v>0</v>
      </c>
      <c r="J53" s="20">
        <f t="shared" si="22"/>
        <v>15000</v>
      </c>
      <c r="K53" s="20"/>
    </row>
    <row r="54" spans="1:11" ht="22.5">
      <c r="A54" s="74"/>
      <c r="B54" s="74"/>
      <c r="C54" s="21" t="s">
        <v>64</v>
      </c>
      <c r="D54" s="3" t="s">
        <v>97</v>
      </c>
      <c r="E54" s="22">
        <f>+E56</f>
        <v>0</v>
      </c>
      <c r="F54" s="22">
        <f>F55</f>
        <v>12750</v>
      </c>
      <c r="G54" s="22">
        <f>G55</f>
        <v>0</v>
      </c>
      <c r="H54" s="22">
        <f>H55</f>
        <v>0</v>
      </c>
      <c r="I54" s="22">
        <f>I55</f>
        <v>0</v>
      </c>
      <c r="J54" s="22">
        <f>J55</f>
        <v>12750</v>
      </c>
      <c r="K54" s="22"/>
    </row>
    <row r="55" spans="1:11" ht="21">
      <c r="A55" s="74"/>
      <c r="B55" s="82"/>
      <c r="C55" s="21"/>
      <c r="D55" s="60" t="s">
        <v>99</v>
      </c>
      <c r="E55" s="22"/>
      <c r="F55" s="48">
        <v>12750</v>
      </c>
      <c r="G55" s="48">
        <v>0</v>
      </c>
      <c r="H55" s="48">
        <v>0</v>
      </c>
      <c r="I55" s="18"/>
      <c r="J55" s="22">
        <v>12750</v>
      </c>
      <c r="K55" s="22"/>
    </row>
    <row r="56" spans="1:11" ht="22.5">
      <c r="A56" s="74"/>
      <c r="B56" s="58"/>
      <c r="C56" s="21" t="s">
        <v>96</v>
      </c>
      <c r="D56" s="3" t="s">
        <v>98</v>
      </c>
      <c r="E56" s="22">
        <f aca="true" t="shared" si="23" ref="E56:J56">E57</f>
        <v>0</v>
      </c>
      <c r="F56" s="22">
        <f t="shared" si="23"/>
        <v>2250</v>
      </c>
      <c r="G56" s="22">
        <f t="shared" si="23"/>
        <v>0</v>
      </c>
      <c r="H56" s="22">
        <f t="shared" si="23"/>
        <v>0</v>
      </c>
      <c r="I56" s="22">
        <f t="shared" si="23"/>
        <v>0</v>
      </c>
      <c r="J56" s="22">
        <f t="shared" si="23"/>
        <v>2250</v>
      </c>
      <c r="K56" s="22"/>
    </row>
    <row r="57" spans="1:11" ht="21">
      <c r="A57" s="74"/>
      <c r="B57" s="58"/>
      <c r="C57" s="21"/>
      <c r="D57" s="60" t="s">
        <v>99</v>
      </c>
      <c r="E57" s="22"/>
      <c r="F57" s="48">
        <f>G57+H57+I57+J57</f>
        <v>2250</v>
      </c>
      <c r="G57" s="48">
        <v>0</v>
      </c>
      <c r="H57" s="48"/>
      <c r="I57" s="36"/>
      <c r="J57" s="22">
        <v>2250</v>
      </c>
      <c r="K57" s="22"/>
    </row>
    <row r="58" spans="1:11" s="6" customFormat="1" ht="12.75">
      <c r="A58" s="74"/>
      <c r="B58" s="73" t="s">
        <v>39</v>
      </c>
      <c r="C58" s="19"/>
      <c r="D58" s="2" t="s">
        <v>40</v>
      </c>
      <c r="E58" s="20">
        <f aca="true" t="shared" si="24" ref="E58:J58">E59+E61+E63+E65</f>
        <v>1987620.81</v>
      </c>
      <c r="F58" s="20">
        <f t="shared" si="24"/>
        <v>12000</v>
      </c>
      <c r="G58" s="20">
        <f t="shared" si="24"/>
        <v>1800</v>
      </c>
      <c r="H58" s="20">
        <f t="shared" si="24"/>
        <v>0</v>
      </c>
      <c r="I58" s="20">
        <f t="shared" si="24"/>
        <v>0</v>
      </c>
      <c r="J58" s="20">
        <f t="shared" si="24"/>
        <v>10200</v>
      </c>
      <c r="K58" s="20"/>
    </row>
    <row r="59" spans="1:11" ht="22.5">
      <c r="A59" s="74"/>
      <c r="B59" s="74"/>
      <c r="C59" s="21" t="s">
        <v>67</v>
      </c>
      <c r="D59" s="3" t="s">
        <v>38</v>
      </c>
      <c r="E59" s="22">
        <f aca="true" t="shared" si="25" ref="E59:J59">E60</f>
        <v>1589680.01</v>
      </c>
      <c r="F59" s="22">
        <f t="shared" si="25"/>
        <v>0</v>
      </c>
      <c r="G59" s="22">
        <f t="shared" si="25"/>
        <v>0</v>
      </c>
      <c r="H59" s="22">
        <f t="shared" si="25"/>
        <v>0</v>
      </c>
      <c r="I59" s="22">
        <f t="shared" si="25"/>
        <v>0</v>
      </c>
      <c r="J59" s="22">
        <f t="shared" si="25"/>
        <v>0</v>
      </c>
      <c r="K59" s="22"/>
    </row>
    <row r="60" spans="1:11" ht="22.5">
      <c r="A60" s="74"/>
      <c r="B60" s="74"/>
      <c r="C60" s="21"/>
      <c r="D60" s="3" t="s">
        <v>41</v>
      </c>
      <c r="E60" s="22">
        <v>1589680.01</v>
      </c>
      <c r="F60" s="22"/>
      <c r="G60" s="22"/>
      <c r="H60" s="22"/>
      <c r="I60" s="18"/>
      <c r="J60" s="22"/>
      <c r="K60" s="22"/>
    </row>
    <row r="61" spans="1:11" ht="22.5">
      <c r="A61" s="74"/>
      <c r="B61" s="74"/>
      <c r="C61" s="21" t="s">
        <v>24</v>
      </c>
      <c r="D61" s="3" t="s">
        <v>38</v>
      </c>
      <c r="E61" s="22">
        <f aca="true" t="shared" si="26" ref="E61:J61">E62</f>
        <v>397940.8</v>
      </c>
      <c r="F61" s="22">
        <f t="shared" si="26"/>
        <v>0</v>
      </c>
      <c r="G61" s="22">
        <f t="shared" si="26"/>
        <v>0</v>
      </c>
      <c r="H61" s="22">
        <f t="shared" si="26"/>
        <v>0</v>
      </c>
      <c r="I61" s="22">
        <f t="shared" si="26"/>
        <v>0</v>
      </c>
      <c r="J61" s="22">
        <f t="shared" si="26"/>
        <v>0</v>
      </c>
      <c r="K61" s="22"/>
    </row>
    <row r="62" spans="1:11" ht="21.75" customHeight="1">
      <c r="A62" s="82"/>
      <c r="B62" s="82"/>
      <c r="C62" s="21"/>
      <c r="D62" s="3" t="s">
        <v>41</v>
      </c>
      <c r="E62" s="22">
        <v>397940.8</v>
      </c>
      <c r="F62" s="22"/>
      <c r="G62" s="22"/>
      <c r="H62" s="22"/>
      <c r="I62" s="18"/>
      <c r="J62" s="22"/>
      <c r="K62" s="22"/>
    </row>
    <row r="63" spans="1:11" ht="21.75" customHeight="1">
      <c r="A63" s="58"/>
      <c r="B63" s="63"/>
      <c r="C63" s="21" t="s">
        <v>64</v>
      </c>
      <c r="D63" s="3" t="s">
        <v>97</v>
      </c>
      <c r="E63" s="22">
        <f aca="true" t="shared" si="27" ref="E63:J63">E64</f>
        <v>0</v>
      </c>
      <c r="F63" s="22">
        <f t="shared" si="27"/>
        <v>10200</v>
      </c>
      <c r="G63" s="22">
        <f t="shared" si="27"/>
        <v>0</v>
      </c>
      <c r="H63" s="22">
        <f t="shared" si="27"/>
        <v>0</v>
      </c>
      <c r="I63" s="22">
        <f t="shared" si="27"/>
        <v>0</v>
      </c>
      <c r="J63" s="22">
        <f t="shared" si="27"/>
        <v>10200</v>
      </c>
      <c r="K63" s="22"/>
    </row>
    <row r="64" spans="1:11" ht="21.75" customHeight="1">
      <c r="A64" s="58"/>
      <c r="B64" s="63"/>
      <c r="C64" s="21"/>
      <c r="D64" s="3" t="s">
        <v>100</v>
      </c>
      <c r="E64" s="22">
        <v>0</v>
      </c>
      <c r="F64" s="22">
        <f>G64+H64+I64+J64</f>
        <v>10200</v>
      </c>
      <c r="G64" s="22"/>
      <c r="H64" s="22"/>
      <c r="I64" s="36">
        <v>0</v>
      </c>
      <c r="J64" s="22">
        <v>10200</v>
      </c>
      <c r="K64" s="22"/>
    </row>
    <row r="65" spans="1:11" ht="21.75" customHeight="1">
      <c r="A65" s="58"/>
      <c r="B65" s="63"/>
      <c r="C65" s="21" t="s">
        <v>96</v>
      </c>
      <c r="D65" s="3" t="s">
        <v>97</v>
      </c>
      <c r="E65" s="22">
        <f aca="true" t="shared" si="28" ref="E65:J65">E66</f>
        <v>0</v>
      </c>
      <c r="F65" s="22">
        <f t="shared" si="28"/>
        <v>1800</v>
      </c>
      <c r="G65" s="22">
        <f t="shared" si="28"/>
        <v>1800</v>
      </c>
      <c r="H65" s="22">
        <f t="shared" si="28"/>
        <v>0</v>
      </c>
      <c r="I65" s="22">
        <f t="shared" si="28"/>
        <v>0</v>
      </c>
      <c r="J65" s="22">
        <f t="shared" si="28"/>
        <v>0</v>
      </c>
      <c r="K65" s="22"/>
    </row>
    <row r="66" spans="1:11" ht="21.75" customHeight="1">
      <c r="A66" s="58"/>
      <c r="B66" s="63"/>
      <c r="C66" s="21"/>
      <c r="D66" s="3" t="s">
        <v>100</v>
      </c>
      <c r="E66" s="22">
        <v>0</v>
      </c>
      <c r="F66" s="22">
        <f>G66+H66+I66+J66</f>
        <v>1800</v>
      </c>
      <c r="G66" s="22">
        <v>1800</v>
      </c>
      <c r="H66" s="22"/>
      <c r="I66" s="36"/>
      <c r="J66" s="22"/>
      <c r="K66" s="22"/>
    </row>
    <row r="67" spans="1:11" s="6" customFormat="1" ht="21">
      <c r="A67" s="73" t="s">
        <v>46</v>
      </c>
      <c r="B67" s="19"/>
      <c r="C67" s="19"/>
      <c r="D67" s="1" t="s">
        <v>73</v>
      </c>
      <c r="E67" s="20">
        <f aca="true" t="shared" si="29" ref="E67:J67">E68</f>
        <v>3532353.1300000004</v>
      </c>
      <c r="F67" s="20">
        <f t="shared" si="29"/>
        <v>42000</v>
      </c>
      <c r="G67" s="20">
        <f t="shared" si="29"/>
        <v>0</v>
      </c>
      <c r="H67" s="20">
        <f t="shared" si="29"/>
        <v>42000</v>
      </c>
      <c r="I67" s="20">
        <f t="shared" si="29"/>
        <v>0</v>
      </c>
      <c r="J67" s="20">
        <f t="shared" si="29"/>
        <v>0</v>
      </c>
      <c r="K67" s="20"/>
    </row>
    <row r="68" spans="1:11" s="6" customFormat="1" ht="21">
      <c r="A68" s="74"/>
      <c r="B68" s="73" t="s">
        <v>47</v>
      </c>
      <c r="C68" s="19"/>
      <c r="D68" s="4" t="s">
        <v>48</v>
      </c>
      <c r="E68" s="20">
        <f aca="true" t="shared" si="30" ref="E68:J68">E69+E71+E74</f>
        <v>3532353.1300000004</v>
      </c>
      <c r="F68" s="20">
        <f t="shared" si="30"/>
        <v>42000</v>
      </c>
      <c r="G68" s="20">
        <f t="shared" si="30"/>
        <v>0</v>
      </c>
      <c r="H68" s="20">
        <f t="shared" si="30"/>
        <v>42000</v>
      </c>
      <c r="I68" s="20">
        <f t="shared" si="30"/>
        <v>0</v>
      </c>
      <c r="J68" s="20">
        <f t="shared" si="30"/>
        <v>0</v>
      </c>
      <c r="K68" s="20"/>
    </row>
    <row r="69" spans="1:11" ht="22.5">
      <c r="A69" s="74"/>
      <c r="B69" s="74"/>
      <c r="C69" s="92" t="s">
        <v>13</v>
      </c>
      <c r="D69" s="3" t="s">
        <v>38</v>
      </c>
      <c r="E69" s="22">
        <f aca="true" t="shared" si="31" ref="E69:J69">E70</f>
        <v>0</v>
      </c>
      <c r="F69" s="22">
        <f t="shared" si="31"/>
        <v>42000</v>
      </c>
      <c r="G69" s="22">
        <f t="shared" si="31"/>
        <v>0</v>
      </c>
      <c r="H69" s="22">
        <f t="shared" si="31"/>
        <v>42000</v>
      </c>
      <c r="I69" s="22">
        <f t="shared" si="31"/>
        <v>0</v>
      </c>
      <c r="J69" s="22">
        <f t="shared" si="31"/>
        <v>0</v>
      </c>
      <c r="K69" s="22"/>
    </row>
    <row r="70" spans="1:11" ht="67.5">
      <c r="A70" s="74"/>
      <c r="B70" s="74"/>
      <c r="C70" s="85"/>
      <c r="D70" s="38" t="s">
        <v>68</v>
      </c>
      <c r="E70" s="22"/>
      <c r="F70" s="22">
        <f>G70+H70+I70+J70</f>
        <v>42000</v>
      </c>
      <c r="G70" s="22"/>
      <c r="H70" s="22">
        <v>42000</v>
      </c>
      <c r="I70" s="36"/>
      <c r="J70" s="22">
        <v>0</v>
      </c>
      <c r="K70" s="22"/>
    </row>
    <row r="71" spans="1:11" ht="22.5">
      <c r="A71" s="74"/>
      <c r="B71" s="74"/>
      <c r="C71" s="92" t="s">
        <v>67</v>
      </c>
      <c r="D71" s="3" t="s">
        <v>38</v>
      </c>
      <c r="E71" s="22">
        <f aca="true" t="shared" si="32" ref="E71:J71">E72+E73</f>
        <v>1406330.8900000001</v>
      </c>
      <c r="F71" s="22">
        <f t="shared" si="32"/>
        <v>0</v>
      </c>
      <c r="G71" s="22">
        <f t="shared" si="32"/>
        <v>0</v>
      </c>
      <c r="H71" s="22">
        <f t="shared" si="32"/>
        <v>0</v>
      </c>
      <c r="I71" s="22">
        <f t="shared" si="32"/>
        <v>0</v>
      </c>
      <c r="J71" s="22">
        <f t="shared" si="32"/>
        <v>0</v>
      </c>
      <c r="K71" s="22"/>
    </row>
    <row r="72" spans="1:11" ht="33.75">
      <c r="A72" s="74"/>
      <c r="B72" s="74"/>
      <c r="C72" s="85"/>
      <c r="D72" s="3" t="s">
        <v>49</v>
      </c>
      <c r="E72" s="22">
        <v>960297.04</v>
      </c>
      <c r="F72" s="22"/>
      <c r="G72" s="22"/>
      <c r="H72" s="22"/>
      <c r="I72" s="18"/>
      <c r="J72" s="22"/>
      <c r="K72" s="22"/>
    </row>
    <row r="73" spans="1:11" ht="33.75">
      <c r="A73" s="74"/>
      <c r="B73" s="74"/>
      <c r="C73" s="86"/>
      <c r="D73" s="3" t="s">
        <v>50</v>
      </c>
      <c r="E73" s="22">
        <v>446033.85</v>
      </c>
      <c r="F73" s="22"/>
      <c r="G73" s="22"/>
      <c r="H73" s="22"/>
      <c r="I73" s="18"/>
      <c r="J73" s="22"/>
      <c r="K73" s="22"/>
    </row>
    <row r="74" spans="1:11" ht="22.5">
      <c r="A74" s="74"/>
      <c r="B74" s="74"/>
      <c r="C74" s="92" t="s">
        <v>24</v>
      </c>
      <c r="D74" s="3" t="s">
        <v>38</v>
      </c>
      <c r="E74" s="22">
        <f aca="true" t="shared" si="33" ref="E74:J74">E75+E77+E78</f>
        <v>2126022.24</v>
      </c>
      <c r="F74" s="22">
        <f t="shared" si="33"/>
        <v>0</v>
      </c>
      <c r="G74" s="22">
        <f t="shared" si="33"/>
        <v>0</v>
      </c>
      <c r="H74" s="22">
        <f t="shared" si="33"/>
        <v>0</v>
      </c>
      <c r="I74" s="22">
        <f t="shared" si="33"/>
        <v>0</v>
      </c>
      <c r="J74" s="22">
        <f t="shared" si="33"/>
        <v>0</v>
      </c>
      <c r="K74" s="22"/>
    </row>
    <row r="75" spans="1:11" ht="33.75">
      <c r="A75" s="74"/>
      <c r="B75" s="74"/>
      <c r="C75" s="85"/>
      <c r="D75" s="3" t="s">
        <v>49</v>
      </c>
      <c r="E75" s="22">
        <v>1367312.82</v>
      </c>
      <c r="F75" s="22"/>
      <c r="G75" s="22"/>
      <c r="H75" s="22"/>
      <c r="I75" s="18"/>
      <c r="J75" s="22"/>
      <c r="K75" s="22"/>
    </row>
    <row r="76" spans="1:11" ht="22.5">
      <c r="A76" s="74"/>
      <c r="B76" s="74"/>
      <c r="C76" s="85"/>
      <c r="D76" s="3" t="s">
        <v>101</v>
      </c>
      <c r="E76" s="22"/>
      <c r="F76" s="22"/>
      <c r="G76" s="22"/>
      <c r="H76" s="22"/>
      <c r="I76" s="18"/>
      <c r="J76" s="22"/>
      <c r="K76" s="22"/>
    </row>
    <row r="77" spans="1:11" ht="33.75">
      <c r="A77" s="74"/>
      <c r="B77" s="74"/>
      <c r="C77" s="86"/>
      <c r="D77" s="3" t="s">
        <v>50</v>
      </c>
      <c r="E77" s="22">
        <v>758709.42</v>
      </c>
      <c r="F77" s="22"/>
      <c r="G77" s="22"/>
      <c r="H77" s="22"/>
      <c r="I77" s="18"/>
      <c r="J77" s="22"/>
      <c r="K77" s="22"/>
    </row>
    <row r="78" spans="1:11" ht="33.75">
      <c r="A78" s="74"/>
      <c r="B78" s="74"/>
      <c r="C78" s="43"/>
      <c r="D78" s="45" t="s">
        <v>79</v>
      </c>
      <c r="E78" s="22"/>
      <c r="F78" s="22"/>
      <c r="G78" s="22"/>
      <c r="H78" s="22"/>
      <c r="I78" s="36"/>
      <c r="J78" s="22"/>
      <c r="K78" s="22"/>
    </row>
    <row r="79" spans="1:11" s="6" customFormat="1" ht="21">
      <c r="A79" s="73" t="s">
        <v>51</v>
      </c>
      <c r="B79" s="19"/>
      <c r="C79" s="19"/>
      <c r="D79" s="1" t="s">
        <v>53</v>
      </c>
      <c r="E79" s="20">
        <f aca="true" t="shared" si="34" ref="E79:J81">E80</f>
        <v>0</v>
      </c>
      <c r="F79" s="20">
        <f t="shared" si="34"/>
        <v>34407.590000000004</v>
      </c>
      <c r="G79" s="20">
        <f t="shared" si="34"/>
        <v>0</v>
      </c>
      <c r="H79" s="20">
        <f t="shared" si="34"/>
        <v>34407.590000000004</v>
      </c>
      <c r="I79" s="20">
        <f t="shared" si="34"/>
        <v>0</v>
      </c>
      <c r="J79" s="20">
        <f t="shared" si="34"/>
        <v>0</v>
      </c>
      <c r="K79" s="20"/>
    </row>
    <row r="80" spans="1:11" s="6" customFormat="1" ht="21">
      <c r="A80" s="74"/>
      <c r="B80" s="73" t="s">
        <v>52</v>
      </c>
      <c r="C80" s="19"/>
      <c r="D80" s="2" t="s">
        <v>54</v>
      </c>
      <c r="E80" s="20">
        <f>E81+E84</f>
        <v>0</v>
      </c>
      <c r="F80" s="20">
        <f>F81+F84</f>
        <v>34407.590000000004</v>
      </c>
      <c r="G80" s="20">
        <f>G81+G84</f>
        <v>0</v>
      </c>
      <c r="H80" s="20">
        <f>H81+H84</f>
        <v>34407.590000000004</v>
      </c>
      <c r="I80" s="20">
        <f>I81+I84</f>
        <v>0</v>
      </c>
      <c r="J80" s="20">
        <f t="shared" si="34"/>
        <v>0</v>
      </c>
      <c r="K80" s="20"/>
    </row>
    <row r="81" spans="1:11" ht="22.5">
      <c r="A81" s="74"/>
      <c r="B81" s="74"/>
      <c r="C81" s="21" t="s">
        <v>13</v>
      </c>
      <c r="D81" s="3" t="s">
        <v>38</v>
      </c>
      <c r="E81" s="22">
        <f t="shared" si="34"/>
        <v>0</v>
      </c>
      <c r="F81" s="22">
        <f t="shared" si="34"/>
        <v>13416.28</v>
      </c>
      <c r="G81" s="22">
        <f t="shared" si="34"/>
        <v>0</v>
      </c>
      <c r="H81" s="22">
        <f t="shared" si="34"/>
        <v>13416.28</v>
      </c>
      <c r="I81" s="22">
        <f t="shared" si="34"/>
        <v>0</v>
      </c>
      <c r="J81" s="22">
        <f t="shared" si="34"/>
        <v>0</v>
      </c>
      <c r="K81" s="22"/>
    </row>
    <row r="82" spans="1:11" ht="21">
      <c r="A82" s="74"/>
      <c r="B82" s="74"/>
      <c r="C82" s="21"/>
      <c r="D82" s="51" t="s">
        <v>80</v>
      </c>
      <c r="E82" s="22"/>
      <c r="F82" s="22">
        <f>G82+H82+I82+J82</f>
        <v>13416.28</v>
      </c>
      <c r="G82" s="22"/>
      <c r="H82" s="22">
        <v>13416.28</v>
      </c>
      <c r="I82" s="18"/>
      <c r="J82" s="22"/>
      <c r="K82" s="22"/>
    </row>
    <row r="83" spans="1:11" ht="12.75">
      <c r="A83" s="74"/>
      <c r="B83" s="74"/>
      <c r="C83" s="21" t="s">
        <v>27</v>
      </c>
      <c r="D83" s="51" t="s">
        <v>83</v>
      </c>
      <c r="E83" s="22">
        <f aca="true" t="shared" si="35" ref="E83:J83">E84</f>
        <v>0</v>
      </c>
      <c r="F83" s="48">
        <f t="shared" si="35"/>
        <v>20991.31</v>
      </c>
      <c r="G83" s="48">
        <f t="shared" si="35"/>
        <v>0</v>
      </c>
      <c r="H83" s="48">
        <f t="shared" si="35"/>
        <v>20991.31</v>
      </c>
      <c r="I83" s="48">
        <f t="shared" si="35"/>
        <v>0</v>
      </c>
      <c r="J83" s="48">
        <f t="shared" si="35"/>
        <v>0</v>
      </c>
      <c r="K83" s="22"/>
    </row>
    <row r="84" spans="1:11" ht="21">
      <c r="A84" s="82"/>
      <c r="B84" s="82"/>
      <c r="D84" s="51" t="s">
        <v>80</v>
      </c>
      <c r="E84" s="22"/>
      <c r="F84" s="22">
        <f>G84+H84+I84+J84</f>
        <v>20991.31</v>
      </c>
      <c r="G84" s="22"/>
      <c r="H84" s="22">
        <v>20991.31</v>
      </c>
      <c r="I84" s="36"/>
      <c r="J84" s="22"/>
      <c r="K84" s="22"/>
    </row>
    <row r="85" spans="1:11" s="6" customFormat="1" ht="12.75">
      <c r="A85" s="73" t="s">
        <v>55</v>
      </c>
      <c r="B85" s="19"/>
      <c r="C85" s="19"/>
      <c r="D85" s="1" t="s">
        <v>62</v>
      </c>
      <c r="E85" s="20">
        <f aca="true" t="shared" si="36" ref="E85:J85">E86+E102</f>
        <v>1192112.99</v>
      </c>
      <c r="F85" s="20">
        <f t="shared" si="36"/>
        <v>120839.54000000001</v>
      </c>
      <c r="G85" s="20">
        <f t="shared" si="36"/>
        <v>45000</v>
      </c>
      <c r="H85" s="20">
        <f t="shared" si="36"/>
        <v>75839.54000000001</v>
      </c>
      <c r="I85" s="20">
        <f t="shared" si="36"/>
        <v>0</v>
      </c>
      <c r="J85" s="20">
        <f t="shared" si="36"/>
        <v>0</v>
      </c>
      <c r="K85" s="20"/>
    </row>
    <row r="86" spans="1:11" s="6" customFormat="1" ht="12.75">
      <c r="A86" s="74"/>
      <c r="B86" s="73" t="s">
        <v>56</v>
      </c>
      <c r="C86" s="19"/>
      <c r="D86" s="2" t="s">
        <v>63</v>
      </c>
      <c r="E86" s="20">
        <f aca="true" t="shared" si="37" ref="E86:J86">E87+E91+E96</f>
        <v>1126000</v>
      </c>
      <c r="F86" s="20">
        <f t="shared" si="37"/>
        <v>103154.55</v>
      </c>
      <c r="G86" s="20">
        <f t="shared" si="37"/>
        <v>45000</v>
      </c>
      <c r="H86" s="20">
        <f t="shared" si="37"/>
        <v>58154.55</v>
      </c>
      <c r="I86" s="20">
        <f t="shared" si="37"/>
        <v>0</v>
      </c>
      <c r="J86" s="20">
        <f t="shared" si="37"/>
        <v>0</v>
      </c>
      <c r="K86" s="20"/>
    </row>
    <row r="87" spans="1:11" s="6" customFormat="1" ht="22.5">
      <c r="A87" s="74"/>
      <c r="B87" s="76"/>
      <c r="C87" s="24" t="s">
        <v>13</v>
      </c>
      <c r="D87" s="3" t="s">
        <v>38</v>
      </c>
      <c r="E87" s="20">
        <f aca="true" t="shared" si="38" ref="E87:J87">E88+E89+E90</f>
        <v>0</v>
      </c>
      <c r="F87" s="20">
        <f t="shared" si="38"/>
        <v>33154.55</v>
      </c>
      <c r="G87" s="20">
        <f t="shared" si="38"/>
        <v>0</v>
      </c>
      <c r="H87" s="20">
        <f t="shared" si="38"/>
        <v>33154.55</v>
      </c>
      <c r="I87" s="20">
        <f t="shared" si="38"/>
        <v>0</v>
      </c>
      <c r="J87" s="20">
        <f t="shared" si="38"/>
        <v>0</v>
      </c>
      <c r="K87" s="20"/>
    </row>
    <row r="88" spans="1:11" s="6" customFormat="1" ht="12.75">
      <c r="A88" s="74"/>
      <c r="B88" s="76"/>
      <c r="C88" s="52"/>
      <c r="D88" s="3" t="s">
        <v>85</v>
      </c>
      <c r="E88" s="20"/>
      <c r="F88" s="20"/>
      <c r="G88" s="20"/>
      <c r="H88" s="20"/>
      <c r="I88" s="20"/>
      <c r="J88" s="20"/>
      <c r="K88" s="20"/>
    </row>
    <row r="89" spans="1:11" s="6" customFormat="1" ht="21">
      <c r="A89" s="74"/>
      <c r="B89" s="76"/>
      <c r="D89" s="51" t="s">
        <v>80</v>
      </c>
      <c r="E89" s="22"/>
      <c r="F89" s="48">
        <f>G89+H89+I89+J89</f>
        <v>33154.55</v>
      </c>
      <c r="G89" s="22">
        <v>0</v>
      </c>
      <c r="H89" s="22">
        <v>33154.55</v>
      </c>
      <c r="I89" s="22"/>
      <c r="J89" s="22"/>
      <c r="K89" s="22"/>
    </row>
    <row r="90" spans="1:11" s="6" customFormat="1" ht="21.75" customHeight="1">
      <c r="A90" s="74"/>
      <c r="B90" s="76"/>
      <c r="D90" s="51" t="s">
        <v>105</v>
      </c>
      <c r="E90" s="22"/>
      <c r="F90" s="48"/>
      <c r="G90" s="22"/>
      <c r="H90" s="22"/>
      <c r="I90" s="22"/>
      <c r="J90" s="22"/>
      <c r="K90" s="22"/>
    </row>
    <row r="91" spans="1:11" ht="22.5">
      <c r="A91" s="74"/>
      <c r="B91" s="74"/>
      <c r="C91" s="92" t="s">
        <v>67</v>
      </c>
      <c r="D91" s="3" t="s">
        <v>38</v>
      </c>
      <c r="E91" s="48">
        <f aca="true" t="shared" si="39" ref="E91:J91">E92+E93+E94</f>
        <v>230000</v>
      </c>
      <c r="F91" s="48">
        <f t="shared" si="39"/>
        <v>25000</v>
      </c>
      <c r="G91" s="48">
        <f t="shared" si="39"/>
        <v>0</v>
      </c>
      <c r="H91" s="48">
        <f t="shared" si="39"/>
        <v>25000</v>
      </c>
      <c r="I91" s="48">
        <f t="shared" si="39"/>
        <v>0</v>
      </c>
      <c r="J91" s="48">
        <f t="shared" si="39"/>
        <v>0</v>
      </c>
      <c r="K91" s="22"/>
    </row>
    <row r="92" spans="1:11" ht="12.75">
      <c r="A92" s="74"/>
      <c r="B92" s="74"/>
      <c r="C92" s="85"/>
      <c r="D92" s="23" t="s">
        <v>102</v>
      </c>
      <c r="E92" s="22">
        <v>230000</v>
      </c>
      <c r="F92" s="22">
        <f>G92+H92+I92+J92</f>
        <v>0</v>
      </c>
      <c r="G92" s="22"/>
      <c r="H92" s="22"/>
      <c r="I92" s="18"/>
      <c r="J92" s="22"/>
      <c r="K92" s="22"/>
    </row>
    <row r="93" spans="1:11" ht="12.75">
      <c r="A93" s="74"/>
      <c r="B93" s="74"/>
      <c r="C93" s="85"/>
      <c r="D93" s="23" t="s">
        <v>103</v>
      </c>
      <c r="E93" s="22"/>
      <c r="F93" s="22">
        <f>G93+H93+I93+J93</f>
        <v>0</v>
      </c>
      <c r="G93" s="22"/>
      <c r="H93" s="22"/>
      <c r="I93" s="18"/>
      <c r="J93" s="22"/>
      <c r="K93" s="22"/>
    </row>
    <row r="94" spans="1:11" ht="12.75">
      <c r="A94" s="74"/>
      <c r="B94" s="74"/>
      <c r="C94" s="85"/>
      <c r="D94" s="3" t="s">
        <v>106</v>
      </c>
      <c r="E94" s="22">
        <v>0</v>
      </c>
      <c r="F94" s="22">
        <f>G94+H94+I94+J94</f>
        <v>25000</v>
      </c>
      <c r="G94" s="22">
        <v>0</v>
      </c>
      <c r="H94" s="22">
        <v>25000</v>
      </c>
      <c r="I94" s="18"/>
      <c r="J94" s="22"/>
      <c r="K94" s="22"/>
    </row>
    <row r="95" spans="1:11" ht="12.75">
      <c r="A95" s="74"/>
      <c r="B95" s="74"/>
      <c r="C95" s="86"/>
      <c r="D95" s="3"/>
      <c r="E95" s="22">
        <v>0</v>
      </c>
      <c r="F95" s="22">
        <f>G95+H95+I95+J95</f>
        <v>0</v>
      </c>
      <c r="G95" s="22"/>
      <c r="H95" s="22"/>
      <c r="I95" s="18"/>
      <c r="J95" s="22"/>
      <c r="K95" s="22"/>
    </row>
    <row r="96" spans="1:11" ht="21">
      <c r="A96" s="74"/>
      <c r="B96" s="74"/>
      <c r="C96" s="92" t="s">
        <v>24</v>
      </c>
      <c r="D96" s="51" t="s">
        <v>38</v>
      </c>
      <c r="E96" s="48">
        <f aca="true" t="shared" si="40" ref="E96:J96">E97+E98+E99+E100+E101</f>
        <v>896000</v>
      </c>
      <c r="F96" s="48">
        <f t="shared" si="40"/>
        <v>45000</v>
      </c>
      <c r="G96" s="48">
        <f t="shared" si="40"/>
        <v>45000</v>
      </c>
      <c r="H96" s="48">
        <f t="shared" si="40"/>
        <v>0</v>
      </c>
      <c r="I96" s="48">
        <f t="shared" si="40"/>
        <v>0</v>
      </c>
      <c r="J96" s="48">
        <f t="shared" si="40"/>
        <v>0</v>
      </c>
      <c r="K96" s="22"/>
    </row>
    <row r="97" spans="1:11" ht="12.75">
      <c r="A97" s="74"/>
      <c r="B97" s="74"/>
      <c r="C97" s="85"/>
      <c r="D97" s="51" t="s">
        <v>104</v>
      </c>
      <c r="E97" s="48">
        <v>893000</v>
      </c>
      <c r="F97" s="48">
        <f>G97+H97+I97+J97</f>
        <v>0</v>
      </c>
      <c r="G97" s="48"/>
      <c r="H97" s="48"/>
      <c r="I97" s="71"/>
      <c r="J97" s="48"/>
      <c r="K97" s="22"/>
    </row>
    <row r="98" spans="1:11" ht="22.5">
      <c r="A98" s="74"/>
      <c r="B98" s="74"/>
      <c r="C98" s="85"/>
      <c r="D98" s="23" t="s">
        <v>57</v>
      </c>
      <c r="E98" s="22">
        <v>1000</v>
      </c>
      <c r="F98" s="22">
        <f>G98+H98+I98+J98</f>
        <v>0</v>
      </c>
      <c r="G98" s="22"/>
      <c r="H98" s="22"/>
      <c r="I98" s="18"/>
      <c r="J98" s="22"/>
      <c r="K98" s="22"/>
    </row>
    <row r="99" spans="1:11" ht="22.5">
      <c r="A99" s="74"/>
      <c r="B99" s="74"/>
      <c r="C99" s="85"/>
      <c r="D99" s="23" t="s">
        <v>58</v>
      </c>
      <c r="E99" s="22">
        <v>1000</v>
      </c>
      <c r="F99" s="22">
        <f>G99+H99+I99+J99</f>
        <v>0</v>
      </c>
      <c r="G99" s="22"/>
      <c r="H99" s="22"/>
      <c r="I99" s="18"/>
      <c r="J99" s="22"/>
      <c r="K99" s="22"/>
    </row>
    <row r="100" spans="1:11" ht="22.5">
      <c r="A100" s="74"/>
      <c r="B100" s="74"/>
      <c r="C100" s="85"/>
      <c r="D100" s="3" t="s">
        <v>71</v>
      </c>
      <c r="E100" s="22">
        <v>1000</v>
      </c>
      <c r="F100" s="22">
        <f>G100+H100+I100+J100</f>
        <v>0</v>
      </c>
      <c r="G100" s="22"/>
      <c r="H100" s="22"/>
      <c r="I100" s="18"/>
      <c r="J100" s="22"/>
      <c r="K100" s="22"/>
    </row>
    <row r="101" spans="1:11" ht="12.75">
      <c r="A101" s="74"/>
      <c r="B101" s="58"/>
      <c r="C101" s="43"/>
      <c r="D101" s="3" t="s">
        <v>106</v>
      </c>
      <c r="E101" s="22">
        <v>0</v>
      </c>
      <c r="F101" s="22">
        <f>G101+H101+I101</f>
        <v>45000</v>
      </c>
      <c r="G101" s="22">
        <v>45000</v>
      </c>
      <c r="H101" s="22"/>
      <c r="I101" s="36"/>
      <c r="J101" s="22"/>
      <c r="K101" s="22"/>
    </row>
    <row r="102" spans="1:11" s="6" customFormat="1" ht="12.75">
      <c r="A102" s="74"/>
      <c r="B102" s="73" t="s">
        <v>59</v>
      </c>
      <c r="C102" s="19"/>
      <c r="D102" s="2" t="s">
        <v>60</v>
      </c>
      <c r="E102" s="20">
        <f aca="true" t="shared" si="41" ref="E102:J102">E104+E105+E107</f>
        <v>66112.99</v>
      </c>
      <c r="F102" s="20">
        <f t="shared" si="41"/>
        <v>17684.99</v>
      </c>
      <c r="G102" s="20">
        <f t="shared" si="41"/>
        <v>0</v>
      </c>
      <c r="H102" s="20">
        <f t="shared" si="41"/>
        <v>17684.99</v>
      </c>
      <c r="I102" s="20">
        <f t="shared" si="41"/>
        <v>0</v>
      </c>
      <c r="J102" s="20">
        <f t="shared" si="41"/>
        <v>0</v>
      </c>
      <c r="K102" s="20"/>
    </row>
    <row r="103" spans="1:11" s="6" customFormat="1" ht="22.5">
      <c r="A103" s="74"/>
      <c r="B103" s="76"/>
      <c r="C103" s="21" t="s">
        <v>13</v>
      </c>
      <c r="D103" s="3" t="s">
        <v>38</v>
      </c>
      <c r="E103" s="20">
        <f aca="true" t="shared" si="42" ref="E103:J103">E104</f>
        <v>0</v>
      </c>
      <c r="F103" s="20">
        <f t="shared" si="42"/>
        <v>17684.99</v>
      </c>
      <c r="G103" s="20">
        <f t="shared" si="42"/>
        <v>0</v>
      </c>
      <c r="H103" s="20">
        <f t="shared" si="42"/>
        <v>17684.99</v>
      </c>
      <c r="I103" s="20">
        <f t="shared" si="42"/>
        <v>0</v>
      </c>
      <c r="J103" s="20">
        <f t="shared" si="42"/>
        <v>0</v>
      </c>
      <c r="K103" s="20"/>
    </row>
    <row r="104" spans="1:11" s="47" customFormat="1" ht="21">
      <c r="A104" s="74"/>
      <c r="B104" s="76"/>
      <c r="D104" s="51" t="s">
        <v>80</v>
      </c>
      <c r="E104" s="25"/>
      <c r="F104" s="25">
        <v>17684.99</v>
      </c>
      <c r="G104" s="25">
        <v>0</v>
      </c>
      <c r="H104" s="25">
        <v>17684.99</v>
      </c>
      <c r="I104" s="25"/>
      <c r="J104" s="25"/>
      <c r="K104" s="25"/>
    </row>
    <row r="105" spans="1:11" s="7" customFormat="1" ht="22.5">
      <c r="A105" s="74"/>
      <c r="B105" s="74"/>
      <c r="C105" s="7">
        <v>6057</v>
      </c>
      <c r="D105" s="3" t="s">
        <v>38</v>
      </c>
      <c r="E105" s="54">
        <f aca="true" t="shared" si="43" ref="E105:J105">E106</f>
        <v>56196.04</v>
      </c>
      <c r="F105" s="54">
        <f t="shared" si="43"/>
        <v>0</v>
      </c>
      <c r="G105" s="54">
        <f t="shared" si="43"/>
        <v>0</v>
      </c>
      <c r="H105" s="54">
        <f t="shared" si="43"/>
        <v>0</v>
      </c>
      <c r="I105" s="54">
        <f t="shared" si="43"/>
        <v>0</v>
      </c>
      <c r="J105" s="54">
        <f t="shared" si="43"/>
        <v>0</v>
      </c>
      <c r="K105" s="54"/>
    </row>
    <row r="106" spans="1:11" s="7" customFormat="1" ht="36">
      <c r="A106" s="74"/>
      <c r="B106" s="74"/>
      <c r="D106" s="61" t="s">
        <v>88</v>
      </c>
      <c r="E106" s="54">
        <v>56196.04</v>
      </c>
      <c r="F106" s="54"/>
      <c r="G106" s="54"/>
      <c r="H106" s="54"/>
      <c r="I106" s="54"/>
      <c r="J106" s="54"/>
      <c r="K106" s="54"/>
    </row>
    <row r="107" spans="1:11" s="7" customFormat="1" ht="22.5">
      <c r="A107" s="74"/>
      <c r="B107" s="74"/>
      <c r="C107" s="7">
        <v>6059</v>
      </c>
      <c r="D107" s="3" t="s">
        <v>38</v>
      </c>
      <c r="E107" s="54">
        <f aca="true" t="shared" si="44" ref="E107:J107">E108</f>
        <v>9916.95</v>
      </c>
      <c r="F107" s="54">
        <f t="shared" si="44"/>
        <v>0</v>
      </c>
      <c r="G107" s="54">
        <f t="shared" si="44"/>
        <v>0</v>
      </c>
      <c r="H107" s="54">
        <f t="shared" si="44"/>
        <v>0</v>
      </c>
      <c r="I107" s="54">
        <f t="shared" si="44"/>
        <v>0</v>
      </c>
      <c r="J107" s="54">
        <f t="shared" si="44"/>
        <v>0</v>
      </c>
      <c r="K107" s="54"/>
    </row>
    <row r="108" spans="1:11" s="7" customFormat="1" ht="36">
      <c r="A108" s="75"/>
      <c r="B108" s="75"/>
      <c r="D108" s="61" t="s">
        <v>88</v>
      </c>
      <c r="E108" s="54">
        <v>9916.95</v>
      </c>
      <c r="F108" s="54"/>
      <c r="G108" s="54"/>
      <c r="H108" s="54"/>
      <c r="I108" s="54"/>
      <c r="J108" s="54"/>
      <c r="K108" s="54"/>
    </row>
    <row r="109" spans="1:11" s="6" customFormat="1" ht="12.75">
      <c r="A109" s="26"/>
      <c r="B109" s="26"/>
      <c r="C109" s="26"/>
      <c r="D109" s="26" t="s">
        <v>61</v>
      </c>
      <c r="E109" s="27">
        <f aca="true" t="shared" si="45" ref="E109:J109">E7+E15+E26+E34+E38+E46+E67+E79+E85</f>
        <v>6766631.930000001</v>
      </c>
      <c r="F109" s="27">
        <f t="shared" si="45"/>
        <v>488919.63</v>
      </c>
      <c r="G109" s="27">
        <f t="shared" si="45"/>
        <v>83135</v>
      </c>
      <c r="H109" s="27">
        <f t="shared" si="45"/>
        <v>380584.63</v>
      </c>
      <c r="I109" s="27">
        <f t="shared" si="45"/>
        <v>0</v>
      </c>
      <c r="J109" s="27">
        <f t="shared" si="45"/>
        <v>25200</v>
      </c>
      <c r="K109" s="27"/>
    </row>
    <row r="110" spans="4:10" ht="22.5">
      <c r="D110" s="40" t="s">
        <v>75</v>
      </c>
      <c r="G110" s="89">
        <f>G109+H109+I109+J109</f>
        <v>488919.63</v>
      </c>
      <c r="H110" s="90"/>
      <c r="I110" s="90"/>
      <c r="J110" s="90"/>
    </row>
    <row r="111" spans="4:6" ht="22.5">
      <c r="D111" s="40" t="s">
        <v>74</v>
      </c>
      <c r="E111" s="91">
        <f>E109+F109</f>
        <v>7255551.5600000005</v>
      </c>
      <c r="F111" s="90"/>
    </row>
    <row r="113" spans="4:5" ht="12.75">
      <c r="D113" s="49" t="s">
        <v>84</v>
      </c>
      <c r="E113" s="41"/>
    </row>
    <row r="115" spans="4:6" ht="12.75">
      <c r="D115" s="55" t="s">
        <v>86</v>
      </c>
      <c r="E115" s="55"/>
      <c r="F115" s="42">
        <f>F18+F31+F40+F104+F84+F82+F89</f>
        <v>151584.63</v>
      </c>
    </row>
  </sheetData>
  <sheetProtection/>
  <mergeCells count="34">
    <mergeCell ref="B58:B62"/>
    <mergeCell ref="A15:A25"/>
    <mergeCell ref="B16:B25"/>
    <mergeCell ref="A34:A37"/>
    <mergeCell ref="B35:B37"/>
    <mergeCell ref="A26:A31"/>
    <mergeCell ref="B27:B31"/>
    <mergeCell ref="E111:F111"/>
    <mergeCell ref="C91:C95"/>
    <mergeCell ref="C17:C20"/>
    <mergeCell ref="C96:C100"/>
    <mergeCell ref="C74:C77"/>
    <mergeCell ref="C69:C70"/>
    <mergeCell ref="C71:C73"/>
    <mergeCell ref="A1:K1"/>
    <mergeCell ref="A7:A13"/>
    <mergeCell ref="B8:B13"/>
    <mergeCell ref="C12:C13"/>
    <mergeCell ref="K4:K5"/>
    <mergeCell ref="G110:J110"/>
    <mergeCell ref="A38:A45"/>
    <mergeCell ref="B41:B45"/>
    <mergeCell ref="A46:A62"/>
    <mergeCell ref="B53:B55"/>
    <mergeCell ref="A85:A108"/>
    <mergeCell ref="B102:B108"/>
    <mergeCell ref="E3:E5"/>
    <mergeCell ref="G4:J4"/>
    <mergeCell ref="B86:B100"/>
    <mergeCell ref="B39:B40"/>
    <mergeCell ref="A79:A84"/>
    <mergeCell ref="B80:B84"/>
    <mergeCell ref="A67:A78"/>
    <mergeCell ref="B68:B78"/>
  </mergeCells>
  <printOptions/>
  <pageMargins left="0.1968503937007874" right="0.15748031496062992" top="0.4724409448818898" bottom="0.31496062992125984" header="0.2362204724409449" footer="0.1968503937007874"/>
  <pageSetup horizontalDpi="600" verticalDpi="600" orientation="landscape" paperSize="9" r:id="rId2"/>
  <headerFooter alignWithMargins="0">
    <oddHeader>&amp;C
&amp;P&amp;RZał. Nr 3 do Uchwały Rady Miejskiej w Jezioranach Nr XXI/187/2012 z  dnia  29 GRUDNIA  2012 w sprawie zmian w  budżecie gminy Jeziorany na rok 2012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2013-04-26T08:50:45Z</cp:lastPrinted>
  <dcterms:created xsi:type="dcterms:W3CDTF">2010-11-19T08:04:24Z</dcterms:created>
  <dcterms:modified xsi:type="dcterms:W3CDTF">2013-04-26T08:50:53Z</dcterms:modified>
  <cp:category/>
  <cp:version/>
  <cp:contentType/>
  <cp:contentStatus/>
</cp:coreProperties>
</file>