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<sst xmlns="http://schemas.openxmlformats.org/spreadsheetml/2006/main" count="263" uniqueCount="168">
  <si>
    <t>dział</t>
  </si>
  <si>
    <t>rozdział</t>
  </si>
  <si>
    <t>par</t>
  </si>
  <si>
    <t>Treść</t>
  </si>
  <si>
    <t>plan obecny</t>
  </si>
  <si>
    <t>zmiana</t>
  </si>
  <si>
    <t>plan po zmianach</t>
  </si>
  <si>
    <t xml:space="preserve">Wydatki inwestycyjne jednostek budżetowych </t>
  </si>
  <si>
    <t>4210</t>
  </si>
  <si>
    <t>6059</t>
  </si>
  <si>
    <t>750</t>
  </si>
  <si>
    <t>Administracja publiczna</t>
  </si>
  <si>
    <t>GOSPODARKA KOMUNALNA I OCHRONA ŚRODOWISKA</t>
  </si>
  <si>
    <t>Gospodarka ściekowa i ochrona wód</t>
  </si>
  <si>
    <t xml:space="preserve">RAZEM   W Y D A T K I   zmiany </t>
  </si>
  <si>
    <t xml:space="preserve">    w tym -  bieżące </t>
  </si>
  <si>
    <t xml:space="preserve">               - majątkowe</t>
  </si>
  <si>
    <t>razem zmiany wydatków</t>
  </si>
  <si>
    <t xml:space="preserve"> różnice </t>
  </si>
  <si>
    <t xml:space="preserve">OGÓŁEM WYDATKI GMINY , w tym : </t>
  </si>
  <si>
    <t xml:space="preserve"> ZBIORCZO WYDATKI  BIEŻĄCE GMINY</t>
  </si>
  <si>
    <t>ZBIORCZO WYDATKI MAJĄTKOWE GMINY</t>
  </si>
  <si>
    <t>D O C H O D Y :</t>
  </si>
  <si>
    <t>6297</t>
  </si>
  <si>
    <t xml:space="preserve">D   O   C   H   O   D   Y </t>
  </si>
  <si>
    <t xml:space="preserve">RAZEM   zmiany  dochodów </t>
  </si>
  <si>
    <t xml:space="preserve">w tym dochody  bieżące </t>
  </si>
  <si>
    <t xml:space="preserve">            dochody majątkowe</t>
  </si>
  <si>
    <t xml:space="preserve">razem zmiany  dochodów </t>
  </si>
  <si>
    <t xml:space="preserve">OGÓŁEM    GMINA   DOCHODY </t>
  </si>
  <si>
    <t xml:space="preserve"> w tym  DOCHODY BIEŻĄCE </t>
  </si>
  <si>
    <t xml:space="preserve">             Dochody  majątkowe</t>
  </si>
  <si>
    <t>Dochody bieżące</t>
  </si>
  <si>
    <t>Wydatki bieżące</t>
  </si>
  <si>
    <t>róznice</t>
  </si>
  <si>
    <t>Dochody majątkowe</t>
  </si>
  <si>
    <t>Wydatki majątkowe</t>
  </si>
  <si>
    <t>różnice</t>
  </si>
  <si>
    <t>OGÓŁEM  G M I N A:</t>
  </si>
  <si>
    <t>DOCHODY   zbiorczo</t>
  </si>
  <si>
    <r>
      <t xml:space="preserve">WYDATKI  </t>
    </r>
    <r>
      <rPr>
        <i/>
        <sz val="8"/>
        <rFont val="Times New Roman"/>
        <family val="1"/>
      </rPr>
      <t xml:space="preserve">    zbiorczo </t>
    </r>
  </si>
  <si>
    <t>DEFICYT</t>
  </si>
  <si>
    <t>4170</t>
  </si>
  <si>
    <t xml:space="preserve">Kultura fizyczna </t>
  </si>
  <si>
    <t>801</t>
  </si>
  <si>
    <t>2007</t>
  </si>
  <si>
    <t>75023</t>
  </si>
  <si>
    <t>Urzędy miast i gmin</t>
  </si>
  <si>
    <t>Składki na Fundusz Pracy</t>
  </si>
  <si>
    <t>Wynagrodzenia bezosobowe pracowników</t>
  </si>
  <si>
    <t>4219</t>
  </si>
  <si>
    <t>Zakup materiałów i wyposażenia - zakup mebli Podstawówka na start</t>
  </si>
  <si>
    <t>6057</t>
  </si>
  <si>
    <t>75412</t>
  </si>
  <si>
    <t>4300</t>
  </si>
  <si>
    <t>700</t>
  </si>
  <si>
    <t>70005</t>
  </si>
  <si>
    <t>0750</t>
  </si>
  <si>
    <t>0920</t>
  </si>
  <si>
    <t>80130</t>
  </si>
  <si>
    <t>900</t>
  </si>
  <si>
    <t>90001</t>
  </si>
  <si>
    <t>0830</t>
  </si>
  <si>
    <t>0970</t>
  </si>
  <si>
    <t>GOSPODARKA MIESZKANIOWA</t>
  </si>
  <si>
    <t>Gospod. gruntami i nieruchomościami</t>
  </si>
  <si>
    <t>BEZPIECZEŃSTWO PUBLICZNE I OCHRONA PRZECIWPOŻAROWA</t>
  </si>
  <si>
    <t>Ochotnicze Straże Pożarne</t>
  </si>
  <si>
    <t>Gospodarka gruntami i nieruchomościami</t>
  </si>
  <si>
    <t>Dochody z najmu i dzierż. składników majątkowych jst</t>
  </si>
  <si>
    <t>Pozostałe odsetki</t>
  </si>
  <si>
    <t>OŚWIATA I WYCHOWANIE</t>
  </si>
  <si>
    <t>Szkoły zawodowe</t>
  </si>
  <si>
    <t>Dotacje rozwojowe oraz środki na finansowanie Wspólnej Polityki Rolnej</t>
  </si>
  <si>
    <t>GOSPODARKA KOMUNALNA I OCHRONA SRODOWISKA</t>
  </si>
  <si>
    <t>Wpływy z usług</t>
  </si>
  <si>
    <t>Wpływy z różnych dochodów</t>
  </si>
  <si>
    <t xml:space="preserve">Środki na dofinansowanie własnych inwestycji gmin (związków gmin), powioatów (związków powiatów), samorządów województw,pozyskane z innych źródeł </t>
  </si>
  <si>
    <t xml:space="preserve">OŚWIATA I WYCHOWANIE </t>
  </si>
  <si>
    <t>Zakup materiałów i wyposażenia</t>
  </si>
  <si>
    <t>Składki na ubezpieczenia społeczne</t>
  </si>
  <si>
    <t>Zakup usług pozostałych</t>
  </si>
  <si>
    <t>Kultura i ochrona dziedzictwa narodowego</t>
  </si>
  <si>
    <t>Domy i ośrodki kultury, świetlice i kluby</t>
  </si>
  <si>
    <t>Dotacja podmiotowa z budżetu dla samorządowej instytucji kultury</t>
  </si>
  <si>
    <t>Gimnazja</t>
  </si>
  <si>
    <t>4307</t>
  </si>
  <si>
    <t>4309</t>
  </si>
  <si>
    <t>4217</t>
  </si>
  <si>
    <t>4177</t>
  </si>
  <si>
    <t>4179</t>
  </si>
  <si>
    <t>4129</t>
  </si>
  <si>
    <t>4127</t>
  </si>
  <si>
    <t>4117</t>
  </si>
  <si>
    <t>4119</t>
  </si>
  <si>
    <t>4017</t>
  </si>
  <si>
    <t>4019</t>
  </si>
  <si>
    <t>Wynagrodzenia osobowe</t>
  </si>
  <si>
    <t>Gospodarka odpadami</t>
  </si>
  <si>
    <t>90002</t>
  </si>
  <si>
    <t>0690</t>
  </si>
  <si>
    <t>Zakup usług pozostałych -remont kominów wentylacyjnych i ogniowych</t>
  </si>
  <si>
    <t>Przedszkola</t>
  </si>
  <si>
    <t>Pozostała działalnosć</t>
  </si>
  <si>
    <t>Wzrost potencjału turystycznego miejscowosci Jeziorany poprzez renowację zabytkowej fosy</t>
  </si>
  <si>
    <t>Rok 2014</t>
  </si>
  <si>
    <t>85154</t>
  </si>
  <si>
    <t>Przeciwdziałalnie alkoholizmowi</t>
  </si>
  <si>
    <t>2487</t>
  </si>
  <si>
    <t>2489</t>
  </si>
  <si>
    <t>92109</t>
  </si>
  <si>
    <t>2009</t>
  </si>
  <si>
    <t>4247</t>
  </si>
  <si>
    <t>4249</t>
  </si>
  <si>
    <t>Szkoły Podstawowe</t>
  </si>
  <si>
    <t>Wydatki inwestycyjne jednostek budżetowych -Pracownia komputerowa</t>
  </si>
  <si>
    <t>Zakup pomocy naukowych i dydaktycznych</t>
  </si>
  <si>
    <t>92695</t>
  </si>
  <si>
    <t>Pozostała działalność</t>
  </si>
  <si>
    <t>Środki na dofinansowanie własnych inwestycji gmin (związków gmin), powioatów (związków powiatów), samorządów województw,pozyskane z innych źródeł - Teren przed Kinem</t>
  </si>
  <si>
    <t>010</t>
  </si>
  <si>
    <t>01010</t>
  </si>
  <si>
    <t>0870</t>
  </si>
  <si>
    <t>01095</t>
  </si>
  <si>
    <t>0770</t>
  </si>
  <si>
    <t>75095</t>
  </si>
  <si>
    <t>75814</t>
  </si>
  <si>
    <t>80110</t>
  </si>
  <si>
    <t>853</t>
  </si>
  <si>
    <t>85395</t>
  </si>
  <si>
    <t>0960</t>
  </si>
  <si>
    <t>85202</t>
  </si>
  <si>
    <t>85213</t>
  </si>
  <si>
    <t>85214</t>
  </si>
  <si>
    <t>Domy Pomocy Społecznej</t>
  </si>
  <si>
    <t>Wpływy z różnych opłat</t>
  </si>
  <si>
    <t>Składki na ubezpieczenie zdrowotny</t>
  </si>
  <si>
    <t>Zasiłki i pomoc w naturze</t>
  </si>
  <si>
    <t>OCHRONA ZDROWIA</t>
  </si>
  <si>
    <t>ROLNICTWO I ŁOWIETWO</t>
  </si>
  <si>
    <t>Infrastruktura wodociagowa i sanitacyjna wsi</t>
  </si>
  <si>
    <t>RÓŻNE ROZLICZENIA</t>
  </si>
  <si>
    <t>Różne rozliczenia finansowe</t>
  </si>
  <si>
    <t>POZOSTAŁE ZADANIA W ZAKRESIE POLITYKI SPOŁECZNEJ</t>
  </si>
  <si>
    <t>KULTURA I OCHRONA DZIEDZICTWA NARODOWEGO</t>
  </si>
  <si>
    <t>Wpływy ze sprzedaży składników majatkowych</t>
  </si>
  <si>
    <t>Wpłaty z tytułu odpłatnego nabycia prawa własności oraz prawaużytkowania wieczystego nieruchomosci</t>
  </si>
  <si>
    <t>POMOC SPOŁECZNA</t>
  </si>
  <si>
    <t>Otrzymane spadki, zapisy i darowizny w postaci pieniężnej</t>
  </si>
  <si>
    <t>2700</t>
  </si>
  <si>
    <t>Środki na dofinansowanie własnych zadań bieżących gmin (zwiazków gmin), powiatów (zwiazków powiatów), samorządów województw, pozyskane z innych źródeł</t>
  </si>
  <si>
    <t>....7</t>
  </si>
  <si>
    <t>.....9</t>
  </si>
  <si>
    <t>środki UE</t>
  </si>
  <si>
    <t>środki krajowe</t>
  </si>
  <si>
    <t>Razem PROGRAM"Liceum tuż przed nami", w tym:</t>
  </si>
  <si>
    <t>Razem PROGRAMy szkolnictwa ponadpodstawowe-go i rozwoju  zawodowego  , w tym:</t>
  </si>
  <si>
    <t>Przebudowa placu przy kinie w ramach Programu UE realizacja  2013 -kwoty po przetargu</t>
  </si>
  <si>
    <t xml:space="preserve">Przebudowa placu przy kinie w ramach Programu UE realizacja 2013-kwoty po przetargu </t>
  </si>
  <si>
    <t xml:space="preserve">Wycieczka gości z Niemiec dofinansowanie z Fundacji Polsko Niemieckiej </t>
  </si>
  <si>
    <t>opony OSP Wójtówko</t>
  </si>
  <si>
    <t>Zakup usług pozostałych - za cykl szkoleń oświatowych m.inn." Równy start...</t>
  </si>
  <si>
    <t xml:space="preserve">Zakup usług pozostałych </t>
  </si>
  <si>
    <t xml:space="preserve">uwzględnienie zbiórki i wywozu nieczystości wg kalkulacji do przetargu </t>
  </si>
  <si>
    <t>POKL "Modelowanie naszą pasją "- MOK-pokrycie  ze środków budżetu państwa</t>
  </si>
  <si>
    <t>POKL "Modelowanie naszą pasją" -MOK-pokrycie ze środków UE</t>
  </si>
  <si>
    <t>"Wzrost potencjału turystycznego miejscowosci Jeziorany poprzez renowację zabytkowej FOSY"-środki  własne</t>
  </si>
  <si>
    <t>"Wzrost potencjału turystycznego miejscowości Jeziorany poprzez renowację zabytkowej FOSY"-środki UE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</si>
</sst>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0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17" applyFont="1" applyFill="1" applyBorder="1" applyAlignment="1">
      <alignment horizontal="left" vertical="top" wrapText="1"/>
      <protection/>
    </xf>
    <xf numFmtId="0" fontId="1" fillId="0" borderId="1" xfId="17" applyFont="1" applyBorder="1" applyAlignment="1">
      <alignment horizontal="left" vertical="top" wrapText="1"/>
      <protection/>
    </xf>
    <xf numFmtId="49" fontId="4" fillId="0" borderId="2" xfId="0" applyNumberFormat="1" applyFont="1" applyBorder="1" applyAlignment="1">
      <alignment vertical="top" wrapText="1"/>
    </xf>
    <xf numFmtId="0" fontId="4" fillId="0" borderId="1" xfId="17" applyFont="1" applyBorder="1" applyAlignment="1">
      <alignment vertical="top" wrapText="1"/>
      <protection/>
    </xf>
    <xf numFmtId="4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17" applyFont="1" applyBorder="1" applyAlignment="1">
      <alignment horizontal="left" vertical="top" wrapText="1"/>
      <protection/>
    </xf>
    <xf numFmtId="4" fontId="1" fillId="0" borderId="1" xfId="17" applyNumberFormat="1" applyFont="1" applyBorder="1" applyAlignment="1">
      <alignment horizontal="right" vertical="center"/>
      <protection/>
    </xf>
    <xf numFmtId="4" fontId="4" fillId="0" borderId="1" xfId="0" applyNumberFormat="1" applyFont="1" applyBorder="1" applyAlignment="1">
      <alignment horizontal="right" vertical="top" wrapText="1"/>
    </xf>
    <xf numFmtId="0" fontId="1" fillId="0" borderId="3" xfId="17" applyFont="1" applyBorder="1" applyAlignment="1">
      <alignment horizontal="left" vertical="top" wrapText="1"/>
      <protection/>
    </xf>
    <xf numFmtId="49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right"/>
    </xf>
    <xf numFmtId="10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" fontId="4" fillId="0" borderId="1" xfId="17" applyNumberFormat="1" applyFont="1" applyBorder="1" applyAlignment="1">
      <alignment horizontal="right" vertical="center"/>
      <protection/>
    </xf>
    <xf numFmtId="49" fontId="4" fillId="0" borderId="6" xfId="0" applyNumberFormat="1" applyFont="1" applyBorder="1" applyAlignment="1">
      <alignment horizontal="left" vertical="top" wrapText="1"/>
    </xf>
    <xf numFmtId="0" fontId="2" fillId="0" borderId="1" xfId="17" applyFont="1" applyBorder="1" applyAlignment="1">
      <alignment horizontal="left" vertical="top" wrapText="1"/>
      <protection/>
    </xf>
    <xf numFmtId="49" fontId="4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4" fillId="0" borderId="7" xfId="17" applyNumberFormat="1" applyFont="1" applyBorder="1" applyAlignment="1">
      <alignment horizontal="right" vertical="top"/>
      <protection/>
    </xf>
    <xf numFmtId="4" fontId="1" fillId="0" borderId="1" xfId="17" applyNumberFormat="1" applyFont="1" applyBorder="1" applyAlignment="1">
      <alignment vertical="center"/>
      <protection/>
    </xf>
    <xf numFmtId="4" fontId="4" fillId="0" borderId="1" xfId="17" applyNumberFormat="1" applyFont="1" applyBorder="1" applyAlignment="1">
      <alignment vertical="center"/>
      <protection/>
    </xf>
    <xf numFmtId="0" fontId="4" fillId="0" borderId="1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5" xfId="17" applyFont="1" applyBorder="1" applyAlignment="1">
      <alignment horizontal="left" vertical="top" wrapText="1"/>
      <protection/>
    </xf>
    <xf numFmtId="49" fontId="4" fillId="0" borderId="2" xfId="0" applyNumberFormat="1" applyFont="1" applyBorder="1" applyAlignment="1">
      <alignment horizontal="left" vertical="top"/>
    </xf>
    <xf numFmtId="4" fontId="4" fillId="0" borderId="1" xfId="17" applyNumberFormat="1" applyFont="1" applyBorder="1" applyAlignment="1">
      <alignment vertical="top"/>
      <protection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4" fillId="0" borderId="1" xfId="17" applyNumberFormat="1" applyFont="1" applyBorder="1" applyAlignment="1">
      <alignment horizontal="left" vertical="top"/>
      <protection/>
    </xf>
    <xf numFmtId="4" fontId="4" fillId="0" borderId="7" xfId="17" applyNumberFormat="1" applyFont="1" applyBorder="1" applyAlignment="1">
      <alignment horizontal="left" vertical="top"/>
      <protection/>
    </xf>
    <xf numFmtId="49" fontId="4" fillId="0" borderId="5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4" fontId="1" fillId="0" borderId="1" xfId="17" applyNumberFormat="1" applyFont="1" applyBorder="1" applyAlignment="1">
      <alignment vertical="top"/>
      <protection/>
    </xf>
    <xf numFmtId="49" fontId="6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1" fillId="0" borderId="3" xfId="0" applyNumberFormat="1" applyFont="1" applyBorder="1" applyAlignment="1">
      <alignment vertical="top" wrapText="1"/>
    </xf>
    <xf numFmtId="0" fontId="7" fillId="0" borderId="5" xfId="17" applyFont="1" applyBorder="1" applyAlignment="1">
      <alignment horizontal="left" vertical="top" wrapText="1"/>
      <protection/>
    </xf>
    <xf numFmtId="4" fontId="7" fillId="0" borderId="1" xfId="17" applyNumberFormat="1" applyFont="1" applyBorder="1" applyAlignment="1">
      <alignment horizontal="right" vertical="center"/>
      <protection/>
    </xf>
    <xf numFmtId="49" fontId="7" fillId="0" borderId="6" xfId="0" applyNumberFormat="1" applyFont="1" applyBorder="1" applyAlignment="1">
      <alignment horizontal="left" vertical="top" wrapText="1"/>
    </xf>
    <xf numFmtId="0" fontId="11" fillId="0" borderId="5" xfId="17" applyFont="1" applyBorder="1" applyAlignment="1">
      <alignment horizontal="left" vertical="top" wrapText="1"/>
      <protection/>
    </xf>
    <xf numFmtId="4" fontId="11" fillId="0" borderId="1" xfId="17" applyNumberFormat="1" applyFont="1" applyBorder="1" applyAlignment="1">
      <alignment horizontal="right" vertical="center"/>
      <protection/>
    </xf>
    <xf numFmtId="49" fontId="1" fillId="0" borderId="5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0" fontId="11" fillId="0" borderId="0" xfId="0" applyFont="1" applyAlignment="1">
      <alignment/>
    </xf>
    <xf numFmtId="0" fontId="7" fillId="0" borderId="1" xfId="17" applyFont="1" applyBorder="1" applyAlignment="1">
      <alignment horizontal="left" vertical="top" wrapText="1"/>
      <protection/>
    </xf>
    <xf numFmtId="49" fontId="1" fillId="0" borderId="6" xfId="0" applyNumberFormat="1" applyFont="1" applyBorder="1" applyAlignment="1">
      <alignment horizontal="left" vertical="top" wrapText="1"/>
    </xf>
    <xf numFmtId="0" fontId="11" fillId="0" borderId="1" xfId="17" applyFont="1" applyBorder="1" applyAlignment="1">
      <alignment horizontal="left" vertical="top" wrapText="1"/>
      <protection/>
    </xf>
    <xf numFmtId="0" fontId="1" fillId="0" borderId="1" xfId="17" applyFont="1" applyBorder="1" applyAlignment="1">
      <alignment horizontal="left" vertical="top" wrapText="1"/>
      <protection/>
    </xf>
    <xf numFmtId="4" fontId="1" fillId="0" borderId="1" xfId="17" applyNumberFormat="1" applyFont="1" applyBorder="1" applyAlignment="1">
      <alignment horizontal="right" vertical="center"/>
      <protection/>
    </xf>
    <xf numFmtId="4" fontId="8" fillId="0" borderId="1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/>
    </xf>
    <xf numFmtId="4" fontId="7" fillId="0" borderId="1" xfId="17" applyNumberFormat="1" applyFont="1" applyBorder="1" applyAlignment="1">
      <alignment vertical="top"/>
      <protection/>
    </xf>
    <xf numFmtId="4" fontId="7" fillId="0" borderId="1" xfId="17" applyNumberFormat="1" applyFont="1" applyBorder="1" applyAlignment="1">
      <alignment vertical="center"/>
      <protection/>
    </xf>
    <xf numFmtId="49" fontId="2" fillId="0" borderId="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4" fillId="0" borderId="5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 topLeftCell="B144">
      <selection activeCell="G153" sqref="G153"/>
    </sheetView>
  </sheetViews>
  <sheetFormatPr defaultColWidth="9.00390625" defaultRowHeight="12.75"/>
  <cols>
    <col min="1" max="1" width="4.375" style="61" customWidth="1"/>
    <col min="2" max="2" width="7.00390625" style="61" customWidth="1"/>
    <col min="3" max="3" width="5.25390625" style="61" customWidth="1"/>
    <col min="4" max="4" width="35.00390625" style="65" customWidth="1"/>
    <col min="5" max="5" width="11.75390625" style="56" customWidth="1"/>
    <col min="6" max="6" width="11.125" style="56" customWidth="1"/>
    <col min="7" max="7" width="11.625" style="56" customWidth="1"/>
    <col min="8" max="8" width="10.25390625" style="1" customWidth="1"/>
    <col min="9" max="9" width="10.875" style="1" customWidth="1"/>
    <col min="10" max="16384" width="9.125" style="1" customWidth="1"/>
  </cols>
  <sheetData>
    <row r="1" spans="1:8" ht="23.25" customHeight="1">
      <c r="A1" s="74" t="s">
        <v>0</v>
      </c>
      <c r="B1" s="74" t="s">
        <v>1</v>
      </c>
      <c r="C1" s="74" t="s">
        <v>2</v>
      </c>
      <c r="D1" s="75" t="s">
        <v>3</v>
      </c>
      <c r="E1" s="76" t="s">
        <v>4</v>
      </c>
      <c r="F1" s="76" t="s">
        <v>5</v>
      </c>
      <c r="G1" s="76" t="s">
        <v>6</v>
      </c>
      <c r="H1" s="1" t="s">
        <v>105</v>
      </c>
    </row>
    <row r="2" spans="1:7" s="7" customFormat="1" ht="12.75">
      <c r="A2" s="149">
        <v>700</v>
      </c>
      <c r="B2" s="77"/>
      <c r="C2" s="4"/>
      <c r="D2" s="70" t="s">
        <v>64</v>
      </c>
      <c r="E2" s="80">
        <f>E3</f>
        <v>284248.55</v>
      </c>
      <c r="F2" s="80">
        <f>F3</f>
        <v>-61110.44</v>
      </c>
      <c r="G2" s="80">
        <f>G3</f>
        <v>223138.11</v>
      </c>
    </row>
    <row r="3" spans="1:7" s="7" customFormat="1" ht="12.75">
      <c r="A3" s="153"/>
      <c r="B3" s="157">
        <v>70005</v>
      </c>
      <c r="C3" s="4"/>
      <c r="D3" s="70" t="s">
        <v>65</v>
      </c>
      <c r="E3" s="80">
        <f>E6+E4</f>
        <v>284248.55</v>
      </c>
      <c r="F3" s="80">
        <f>F6+F4</f>
        <v>-61110.44</v>
      </c>
      <c r="G3" s="80">
        <f>G6+G4</f>
        <v>223138.11</v>
      </c>
    </row>
    <row r="4" spans="1:7" s="7" customFormat="1" ht="12.75">
      <c r="A4" s="153"/>
      <c r="B4" s="158"/>
      <c r="C4" s="4" t="s">
        <v>52</v>
      </c>
      <c r="D4" s="5" t="s">
        <v>7</v>
      </c>
      <c r="E4" s="6">
        <f>E5</f>
        <v>170322</v>
      </c>
      <c r="F4" s="6">
        <f>F5</f>
        <v>-37263</v>
      </c>
      <c r="G4" s="6">
        <f>G5</f>
        <v>133059</v>
      </c>
    </row>
    <row r="5" spans="1:7" s="7" customFormat="1" ht="22.5" customHeight="1">
      <c r="A5" s="153"/>
      <c r="B5" s="158"/>
      <c r="C5" s="4"/>
      <c r="D5" s="107" t="s">
        <v>157</v>
      </c>
      <c r="E5" s="114">
        <v>170322</v>
      </c>
      <c r="F5" s="6">
        <v>-37263</v>
      </c>
      <c r="G5" s="6">
        <f>E5+F5</f>
        <v>133059</v>
      </c>
    </row>
    <row r="6" spans="1:7" s="7" customFormat="1" ht="12.75">
      <c r="A6" s="153"/>
      <c r="B6" s="158"/>
      <c r="C6" s="4" t="s">
        <v>9</v>
      </c>
      <c r="D6" s="5" t="s">
        <v>7</v>
      </c>
      <c r="E6" s="6">
        <f>E7</f>
        <v>113926.55</v>
      </c>
      <c r="F6" s="6">
        <f>F7</f>
        <v>-23847.44</v>
      </c>
      <c r="G6" s="6">
        <f>G7</f>
        <v>90079.11</v>
      </c>
    </row>
    <row r="7" spans="1:7" s="7" customFormat="1" ht="22.5" customHeight="1">
      <c r="A7" s="156"/>
      <c r="B7" s="159"/>
      <c r="C7" s="4"/>
      <c r="D7" s="107" t="s">
        <v>158</v>
      </c>
      <c r="E7" s="97">
        <v>113926.55</v>
      </c>
      <c r="F7" s="6">
        <v>-23847.44</v>
      </c>
      <c r="G7" s="6">
        <f>E7+F7</f>
        <v>90079.11</v>
      </c>
    </row>
    <row r="8" spans="1:7" s="7" customFormat="1" ht="12.75">
      <c r="A8" s="168" t="s">
        <v>10</v>
      </c>
      <c r="B8" s="78"/>
      <c r="C8" s="79"/>
      <c r="D8" s="70" t="s">
        <v>11</v>
      </c>
      <c r="E8" s="80">
        <f>E9+E12</f>
        <v>82395.6</v>
      </c>
      <c r="F8" s="80">
        <f>F9+F12</f>
        <v>31444</v>
      </c>
      <c r="G8" s="80">
        <f>G9+G12</f>
        <v>113839.6</v>
      </c>
    </row>
    <row r="9" spans="1:7" s="7" customFormat="1" ht="12.75">
      <c r="A9" s="169"/>
      <c r="B9" s="160" t="s">
        <v>46</v>
      </c>
      <c r="C9" s="79"/>
      <c r="D9" s="70" t="s">
        <v>47</v>
      </c>
      <c r="E9" s="80">
        <f>E10</f>
        <v>82395.6</v>
      </c>
      <c r="F9" s="80">
        <f>F10</f>
        <v>6000</v>
      </c>
      <c r="G9" s="80">
        <f>G10</f>
        <v>88395.6</v>
      </c>
    </row>
    <row r="10" spans="1:7" s="7" customFormat="1" ht="12.75">
      <c r="A10" s="169"/>
      <c r="B10" s="161"/>
      <c r="C10" s="144" t="s">
        <v>54</v>
      </c>
      <c r="D10" s="40" t="s">
        <v>162</v>
      </c>
      <c r="E10" s="143">
        <v>82395.6</v>
      </c>
      <c r="F10" s="143">
        <v>6000</v>
      </c>
      <c r="G10" s="143">
        <f>E10+F10</f>
        <v>88395.6</v>
      </c>
    </row>
    <row r="11" spans="1:7" s="7" customFormat="1" ht="21" customHeight="1">
      <c r="A11" s="169"/>
      <c r="B11" s="127"/>
      <c r="C11" s="144"/>
      <c r="D11" s="40" t="s">
        <v>161</v>
      </c>
      <c r="E11" s="143"/>
      <c r="F11" s="143"/>
      <c r="G11" s="143"/>
    </row>
    <row r="12" spans="1:7" s="7" customFormat="1" ht="12.75">
      <c r="A12" s="154"/>
      <c r="B12" s="170" t="s">
        <v>125</v>
      </c>
      <c r="C12" s="79"/>
      <c r="D12" s="70" t="s">
        <v>103</v>
      </c>
      <c r="E12" s="80">
        <f>E13+E14+E15</f>
        <v>0</v>
      </c>
      <c r="F12" s="80">
        <f>F13+F14+F15</f>
        <v>25444</v>
      </c>
      <c r="G12" s="80">
        <f>G13+G14+G15</f>
        <v>25444</v>
      </c>
    </row>
    <row r="13" spans="1:7" s="7" customFormat="1" ht="12.75">
      <c r="A13" s="154"/>
      <c r="B13" s="170"/>
      <c r="C13" s="4" t="s">
        <v>42</v>
      </c>
      <c r="D13" s="11" t="s">
        <v>80</v>
      </c>
      <c r="E13" s="6"/>
      <c r="F13" s="6">
        <v>2800</v>
      </c>
      <c r="G13" s="6">
        <f>E13+F13</f>
        <v>2800</v>
      </c>
    </row>
    <row r="14" spans="1:7" s="7" customFormat="1" ht="12.75">
      <c r="A14" s="154"/>
      <c r="B14" s="170"/>
      <c r="C14" s="4" t="s">
        <v>8</v>
      </c>
      <c r="D14" s="8" t="s">
        <v>79</v>
      </c>
      <c r="E14" s="6"/>
      <c r="F14" s="6">
        <v>1500</v>
      </c>
      <c r="G14" s="6">
        <f>E14+F14</f>
        <v>1500</v>
      </c>
    </row>
    <row r="15" spans="1:7" s="7" customFormat="1" ht="12.75">
      <c r="A15" s="155"/>
      <c r="B15" s="170"/>
      <c r="C15" s="4" t="s">
        <v>54</v>
      </c>
      <c r="D15" s="8" t="s">
        <v>81</v>
      </c>
      <c r="E15" s="6"/>
      <c r="F15" s="6">
        <v>21144</v>
      </c>
      <c r="G15" s="6">
        <f>E15+F15</f>
        <v>21144</v>
      </c>
    </row>
    <row r="16" spans="1:7" s="7" customFormat="1" ht="22.5">
      <c r="A16" s="125"/>
      <c r="B16" s="78"/>
      <c r="C16" s="4"/>
      <c r="D16" s="40" t="s">
        <v>159</v>
      </c>
      <c r="E16" s="143">
        <f>E13+E14+E15</f>
        <v>0</v>
      </c>
      <c r="F16" s="143">
        <f>F13+F14+F15</f>
        <v>25444</v>
      </c>
      <c r="G16" s="143">
        <f>G13+G14+G15</f>
        <v>25444</v>
      </c>
    </row>
    <row r="17" spans="1:7" ht="21">
      <c r="A17" s="149">
        <v>754</v>
      </c>
      <c r="B17" s="96"/>
      <c r="C17" s="96"/>
      <c r="D17" s="70" t="s">
        <v>66</v>
      </c>
      <c r="E17" s="94">
        <f aca="true" t="shared" si="0" ref="E17:G18">E18</f>
        <v>90052</v>
      </c>
      <c r="F17" s="94">
        <f t="shared" si="0"/>
        <v>7000</v>
      </c>
      <c r="G17" s="94">
        <f t="shared" si="0"/>
        <v>97052</v>
      </c>
    </row>
    <row r="18" spans="1:7" ht="12.75">
      <c r="A18" s="153"/>
      <c r="B18" s="121" t="s">
        <v>53</v>
      </c>
      <c r="C18" s="96"/>
      <c r="D18" s="70" t="s">
        <v>67</v>
      </c>
      <c r="E18" s="94">
        <f t="shared" si="0"/>
        <v>90052</v>
      </c>
      <c r="F18" s="94">
        <f t="shared" si="0"/>
        <v>7000</v>
      </c>
      <c r="G18" s="94">
        <f t="shared" si="0"/>
        <v>97052</v>
      </c>
    </row>
    <row r="19" spans="1:7" ht="12.75">
      <c r="A19" s="156"/>
      <c r="B19" s="96"/>
      <c r="C19" s="96" t="s">
        <v>8</v>
      </c>
      <c r="D19" s="8" t="s">
        <v>79</v>
      </c>
      <c r="E19" s="68">
        <v>90052</v>
      </c>
      <c r="F19" s="68">
        <v>7000</v>
      </c>
      <c r="G19" s="69">
        <f>E19+F19</f>
        <v>97052</v>
      </c>
    </row>
    <row r="20" spans="1:7" ht="11.25" customHeight="1">
      <c r="A20" s="110"/>
      <c r="B20" s="85"/>
      <c r="C20" s="86"/>
      <c r="D20" s="40" t="s">
        <v>160</v>
      </c>
      <c r="E20" s="68"/>
      <c r="F20" s="68"/>
      <c r="G20" s="69"/>
    </row>
    <row r="21" spans="1:7" s="10" customFormat="1" ht="12.75">
      <c r="A21" s="149">
        <v>851</v>
      </c>
      <c r="B21" s="82"/>
      <c r="C21" s="83"/>
      <c r="D21" s="3" t="s">
        <v>138</v>
      </c>
      <c r="E21" s="84">
        <f>E22</f>
        <v>57756</v>
      </c>
      <c r="F21" s="84">
        <f>F22</f>
        <v>0</v>
      </c>
      <c r="G21" s="84">
        <f>G22</f>
        <v>57756</v>
      </c>
    </row>
    <row r="22" spans="1:7" ht="12.75">
      <c r="A22" s="150"/>
      <c r="B22" s="82" t="s">
        <v>106</v>
      </c>
      <c r="C22" s="83"/>
      <c r="D22" s="3" t="s">
        <v>107</v>
      </c>
      <c r="E22" s="84">
        <f>E24+E23</f>
        <v>57756</v>
      </c>
      <c r="F22" s="84">
        <f>F24+F23</f>
        <v>0</v>
      </c>
      <c r="G22" s="84">
        <f>G24+G23</f>
        <v>57756</v>
      </c>
    </row>
    <row r="23" spans="1:7" ht="12.75">
      <c r="A23" s="150"/>
      <c r="B23" s="85"/>
      <c r="C23" s="86" t="s">
        <v>42</v>
      </c>
      <c r="D23" s="11" t="s">
        <v>49</v>
      </c>
      <c r="E23" s="69">
        <v>32756</v>
      </c>
      <c r="F23" s="69">
        <v>-6000</v>
      </c>
      <c r="G23" s="69">
        <f>E23+F23</f>
        <v>26756</v>
      </c>
    </row>
    <row r="24" spans="1:7" ht="12.75" customHeight="1">
      <c r="A24" s="150"/>
      <c r="B24" s="85"/>
      <c r="C24" s="86" t="s">
        <v>54</v>
      </c>
      <c r="D24" s="8" t="s">
        <v>81</v>
      </c>
      <c r="E24" s="69">
        <v>25000</v>
      </c>
      <c r="F24" s="69">
        <v>6000</v>
      </c>
      <c r="G24" s="69">
        <f>E24+F24</f>
        <v>31000</v>
      </c>
    </row>
    <row r="25" spans="1:7" ht="12.75">
      <c r="A25" s="149">
        <v>800</v>
      </c>
      <c r="B25" s="88"/>
      <c r="C25" s="71"/>
      <c r="D25" s="3" t="s">
        <v>78</v>
      </c>
      <c r="E25" s="12">
        <f>E31+E47+E29+E26</f>
        <v>479636</v>
      </c>
      <c r="F25" s="12">
        <f>F31+F47+F29+F26</f>
        <v>24040.72</v>
      </c>
      <c r="G25" s="12">
        <f>G31+G47+G29+G26</f>
        <v>503676.72</v>
      </c>
    </row>
    <row r="26" spans="1:7" s="7" customFormat="1" ht="12.75">
      <c r="A26" s="153"/>
      <c r="B26" s="108">
        <v>80101</v>
      </c>
      <c r="C26" s="71"/>
      <c r="D26" s="3" t="s">
        <v>114</v>
      </c>
      <c r="E26" s="12">
        <f>E27+E28</f>
        <v>228488</v>
      </c>
      <c r="F26" s="12">
        <f>F27+F28</f>
        <v>0</v>
      </c>
      <c r="G26" s="12">
        <f>G27+G28</f>
        <v>228488</v>
      </c>
    </row>
    <row r="27" spans="1:7" s="7" customFormat="1" ht="12.75">
      <c r="A27" s="153"/>
      <c r="B27" s="111"/>
      <c r="C27" s="89" t="s">
        <v>8</v>
      </c>
      <c r="D27" s="11" t="s">
        <v>79</v>
      </c>
      <c r="E27" s="90">
        <v>199834</v>
      </c>
      <c r="F27" s="90">
        <v>-3000</v>
      </c>
      <c r="G27" s="90">
        <f>E27+F27</f>
        <v>196834</v>
      </c>
    </row>
    <row r="28" spans="1:7" s="7" customFormat="1" ht="12.75">
      <c r="A28" s="153"/>
      <c r="B28" s="111"/>
      <c r="C28" s="89" t="s">
        <v>54</v>
      </c>
      <c r="D28" s="11" t="s">
        <v>81</v>
      </c>
      <c r="E28" s="90">
        <v>28654</v>
      </c>
      <c r="F28" s="90">
        <v>3000</v>
      </c>
      <c r="G28" s="90">
        <f>E28+F28</f>
        <v>31654</v>
      </c>
    </row>
    <row r="29" spans="1:7" ht="12.75">
      <c r="A29" s="153"/>
      <c r="B29" s="108">
        <v>80104</v>
      </c>
      <c r="C29" s="71"/>
      <c r="D29" s="3" t="s">
        <v>102</v>
      </c>
      <c r="E29" s="12">
        <f>E30</f>
        <v>11618</v>
      </c>
      <c r="F29" s="12">
        <f>F30</f>
        <v>7000</v>
      </c>
      <c r="G29" s="12">
        <f>G30</f>
        <v>18618</v>
      </c>
    </row>
    <row r="30" spans="1:7" ht="22.5">
      <c r="A30" s="153"/>
      <c r="B30" s="108"/>
      <c r="C30" s="89" t="s">
        <v>54</v>
      </c>
      <c r="D30" s="11" t="s">
        <v>101</v>
      </c>
      <c r="E30" s="90">
        <v>11618</v>
      </c>
      <c r="F30" s="90">
        <v>7000</v>
      </c>
      <c r="G30" s="90">
        <f>E30+F30</f>
        <v>18618</v>
      </c>
    </row>
    <row r="31" spans="1:7" ht="12.75">
      <c r="A31" s="150"/>
      <c r="B31" s="149">
        <v>80110</v>
      </c>
      <c r="C31" s="89"/>
      <c r="D31" s="3" t="s">
        <v>85</v>
      </c>
      <c r="E31" s="12">
        <f>E32+E33+E34+E35+E36+E37+E38+E39+E40+E41+E42+E43</f>
        <v>98702.5</v>
      </c>
      <c r="F31" s="12">
        <f>F32+F33+F34+F35+F36+F37+F38+F39+F40+F41+F42+F43</f>
        <v>12562</v>
      </c>
      <c r="G31" s="12">
        <f>G32+G33+G34+G35+G36+G37+G38+G39+G40+G41+G42+G43</f>
        <v>111264.5</v>
      </c>
    </row>
    <row r="32" spans="1:7" ht="12.75">
      <c r="A32" s="150"/>
      <c r="B32" s="153"/>
      <c r="C32" s="89" t="s">
        <v>95</v>
      </c>
      <c r="D32" s="11" t="s">
        <v>97</v>
      </c>
      <c r="E32" s="90">
        <v>38066.64</v>
      </c>
      <c r="F32" s="90">
        <v>-15249.38</v>
      </c>
      <c r="G32" s="68">
        <f aca="true" t="shared" si="1" ref="G32:G41">E32+F32</f>
        <v>22817.260000000002</v>
      </c>
    </row>
    <row r="33" spans="1:7" ht="12.75">
      <c r="A33" s="150"/>
      <c r="B33" s="153"/>
      <c r="C33" s="89" t="s">
        <v>96</v>
      </c>
      <c r="D33" s="11" t="s">
        <v>97</v>
      </c>
      <c r="E33" s="90">
        <v>6717.64</v>
      </c>
      <c r="F33" s="90">
        <v>-2691.06</v>
      </c>
      <c r="G33" s="68">
        <f t="shared" si="1"/>
        <v>4026.5800000000004</v>
      </c>
    </row>
    <row r="34" spans="1:7" ht="12.75">
      <c r="A34" s="150"/>
      <c r="B34" s="153"/>
      <c r="C34" s="89" t="s">
        <v>93</v>
      </c>
      <c r="D34" s="11" t="s">
        <v>80</v>
      </c>
      <c r="E34" s="90">
        <v>6615.98</v>
      </c>
      <c r="F34" s="90">
        <v>-2651.88</v>
      </c>
      <c r="G34" s="68">
        <f t="shared" si="1"/>
        <v>3964.0999999999995</v>
      </c>
    </row>
    <row r="35" spans="1:7" ht="12.75">
      <c r="A35" s="150"/>
      <c r="B35" s="153"/>
      <c r="C35" s="89" t="s">
        <v>94</v>
      </c>
      <c r="D35" s="11" t="s">
        <v>80</v>
      </c>
      <c r="E35" s="90">
        <v>1167.53</v>
      </c>
      <c r="F35" s="90">
        <v>-467.98</v>
      </c>
      <c r="G35" s="68">
        <f t="shared" si="1"/>
        <v>699.55</v>
      </c>
    </row>
    <row r="36" spans="1:7" ht="12.75">
      <c r="A36" s="150"/>
      <c r="B36" s="153"/>
      <c r="C36" s="89" t="s">
        <v>92</v>
      </c>
      <c r="D36" s="11" t="s">
        <v>48</v>
      </c>
      <c r="E36" s="90">
        <v>932.63</v>
      </c>
      <c r="F36" s="90">
        <v>-373.75</v>
      </c>
      <c r="G36" s="68">
        <f t="shared" si="1"/>
        <v>558.88</v>
      </c>
    </row>
    <row r="37" spans="1:7" ht="12.75">
      <c r="A37" s="150"/>
      <c r="B37" s="153"/>
      <c r="C37" s="89" t="s">
        <v>91</v>
      </c>
      <c r="D37" s="11" t="s">
        <v>48</v>
      </c>
      <c r="E37" s="90">
        <v>164.58</v>
      </c>
      <c r="F37" s="90">
        <v>-65.95</v>
      </c>
      <c r="G37" s="68">
        <f t="shared" si="1"/>
        <v>98.63000000000001</v>
      </c>
    </row>
    <row r="38" spans="1:7" ht="12.75">
      <c r="A38" s="150"/>
      <c r="B38" s="153"/>
      <c r="C38" s="89" t="s">
        <v>89</v>
      </c>
      <c r="D38" s="11" t="s">
        <v>49</v>
      </c>
      <c r="E38" s="90">
        <v>9180</v>
      </c>
      <c r="F38" s="90">
        <v>4547.5</v>
      </c>
      <c r="G38" s="68">
        <f t="shared" si="1"/>
        <v>13727.5</v>
      </c>
    </row>
    <row r="39" spans="1:7" ht="12.75">
      <c r="A39" s="150"/>
      <c r="B39" s="153"/>
      <c r="C39" s="89" t="s">
        <v>90</v>
      </c>
      <c r="D39" s="11" t="s">
        <v>49</v>
      </c>
      <c r="E39" s="90">
        <v>1620</v>
      </c>
      <c r="F39" s="90">
        <v>802.5</v>
      </c>
      <c r="G39" s="68">
        <f t="shared" si="1"/>
        <v>2422.5</v>
      </c>
    </row>
    <row r="40" spans="1:7" ht="12.75">
      <c r="A40" s="150"/>
      <c r="B40" s="153"/>
      <c r="C40" s="89" t="s">
        <v>88</v>
      </c>
      <c r="D40" s="11" t="s">
        <v>79</v>
      </c>
      <c r="E40" s="90">
        <v>3685.18</v>
      </c>
      <c r="F40" s="90">
        <v>3.4</v>
      </c>
      <c r="G40" s="68">
        <f t="shared" si="1"/>
        <v>3688.58</v>
      </c>
    </row>
    <row r="41" spans="1:7" ht="22.5">
      <c r="A41" s="150"/>
      <c r="B41" s="154"/>
      <c r="C41" s="89" t="s">
        <v>50</v>
      </c>
      <c r="D41" s="11" t="s">
        <v>51</v>
      </c>
      <c r="E41" s="90">
        <v>650.32</v>
      </c>
      <c r="F41" s="68">
        <v>0.6</v>
      </c>
      <c r="G41" s="68">
        <f t="shared" si="1"/>
        <v>650.9200000000001</v>
      </c>
    </row>
    <row r="42" spans="1:7" ht="12.75">
      <c r="A42" s="150"/>
      <c r="B42" s="154"/>
      <c r="C42" s="91" t="s">
        <v>86</v>
      </c>
      <c r="D42" s="11" t="s">
        <v>81</v>
      </c>
      <c r="E42" s="90">
        <v>25416.7</v>
      </c>
      <c r="F42" s="68">
        <v>24401.8</v>
      </c>
      <c r="G42" s="68">
        <f>E42+F42</f>
        <v>49818.5</v>
      </c>
    </row>
    <row r="43" spans="1:7" ht="12.75">
      <c r="A43" s="150"/>
      <c r="B43" s="154"/>
      <c r="C43" s="91" t="s">
        <v>87</v>
      </c>
      <c r="D43" s="11" t="s">
        <v>81</v>
      </c>
      <c r="E43" s="90">
        <v>4485.3</v>
      </c>
      <c r="F43" s="68">
        <v>4306.2</v>
      </c>
      <c r="G43" s="68">
        <f>E43+F43</f>
        <v>8791.5</v>
      </c>
    </row>
    <row r="44" spans="1:7" ht="22.5">
      <c r="A44" s="150"/>
      <c r="B44" s="125"/>
      <c r="C44" s="137"/>
      <c r="D44" s="131" t="s">
        <v>155</v>
      </c>
      <c r="E44" s="132">
        <f>E45+E46</f>
        <v>98702.49999999999</v>
      </c>
      <c r="F44" s="132">
        <f>F45+F46</f>
        <v>12562</v>
      </c>
      <c r="G44" s="132">
        <f>G45+G46</f>
        <v>111264.5</v>
      </c>
    </row>
    <row r="45" spans="1:7" ht="12.75">
      <c r="A45" s="150"/>
      <c r="B45" s="125"/>
      <c r="C45" s="130" t="s">
        <v>151</v>
      </c>
      <c r="D45" s="128" t="s">
        <v>153</v>
      </c>
      <c r="E45" s="129">
        <f aca="true" t="shared" si="2" ref="E45:G46">E32+E34+E36+E38+E40+E42</f>
        <v>83897.12999999999</v>
      </c>
      <c r="F45" s="129">
        <f t="shared" si="2"/>
        <v>10677.69</v>
      </c>
      <c r="G45" s="129">
        <f t="shared" si="2"/>
        <v>94574.82</v>
      </c>
    </row>
    <row r="46" spans="1:7" ht="12.75">
      <c r="A46" s="150"/>
      <c r="B46" s="125"/>
      <c r="C46" s="130" t="s">
        <v>152</v>
      </c>
      <c r="D46" s="128" t="s">
        <v>154</v>
      </c>
      <c r="E46" s="129">
        <f t="shared" si="2"/>
        <v>14805.369999999999</v>
      </c>
      <c r="F46" s="129">
        <f t="shared" si="2"/>
        <v>1884.31</v>
      </c>
      <c r="G46" s="129">
        <f t="shared" si="2"/>
        <v>16689.68</v>
      </c>
    </row>
    <row r="47" spans="1:7" ht="12.75">
      <c r="A47" s="154"/>
      <c r="B47" s="149">
        <v>80130</v>
      </c>
      <c r="C47" s="101"/>
      <c r="D47" s="102" t="s">
        <v>72</v>
      </c>
      <c r="E47" s="12">
        <f>E48+E49+E50+E51+E52+E53+E54+E55+E57+E60+E61+E56+E58+E59+E62+E63</f>
        <v>140827.5</v>
      </c>
      <c r="F47" s="12">
        <f>F48+F49+F50+F51+F52+F53+F54+F55+F57+F60+F61+F56+F58+F59+F62+F63</f>
        <v>4478.719999999999</v>
      </c>
      <c r="G47" s="12">
        <f>G48+G49+G50+G51+G52+G53+G54+G55+G57+G60+G61+G56+G58+G59+G62+G63</f>
        <v>145306.22</v>
      </c>
    </row>
    <row r="48" spans="1:7" ht="12.75">
      <c r="A48" s="154"/>
      <c r="B48" s="154"/>
      <c r="C48" s="91" t="s">
        <v>95</v>
      </c>
      <c r="D48" s="11" t="s">
        <v>97</v>
      </c>
      <c r="E48" s="90">
        <v>6809.65</v>
      </c>
      <c r="F48" s="68">
        <v>857.18</v>
      </c>
      <c r="G48" s="68">
        <f>E48+F48</f>
        <v>7666.83</v>
      </c>
    </row>
    <row r="49" spans="1:7" ht="12.75">
      <c r="A49" s="154"/>
      <c r="B49" s="154"/>
      <c r="C49" s="91" t="s">
        <v>96</v>
      </c>
      <c r="D49" s="11" t="s">
        <v>97</v>
      </c>
      <c r="E49" s="90">
        <v>1201.7</v>
      </c>
      <c r="F49" s="68">
        <v>151.27</v>
      </c>
      <c r="G49" s="68">
        <f>E49+F49</f>
        <v>1352.97</v>
      </c>
    </row>
    <row r="50" spans="1:7" ht="12.75">
      <c r="A50" s="154"/>
      <c r="B50" s="154"/>
      <c r="C50" s="91" t="s">
        <v>93</v>
      </c>
      <c r="D50" s="11" t="s">
        <v>80</v>
      </c>
      <c r="E50" s="90">
        <v>1183.51</v>
      </c>
      <c r="F50" s="68">
        <v>139.29</v>
      </c>
      <c r="G50" s="68">
        <f>E50+F50</f>
        <v>1322.8</v>
      </c>
    </row>
    <row r="51" spans="1:7" ht="12.75">
      <c r="A51" s="154"/>
      <c r="B51" s="154"/>
      <c r="C51" s="91" t="s">
        <v>94</v>
      </c>
      <c r="D51" s="11" t="s">
        <v>80</v>
      </c>
      <c r="E51" s="90">
        <v>208.86</v>
      </c>
      <c r="F51" s="68">
        <v>24.57</v>
      </c>
      <c r="G51" s="68">
        <f aca="true" t="shared" si="3" ref="G51:G61">E51+F51</f>
        <v>233.43</v>
      </c>
    </row>
    <row r="52" spans="1:7" ht="12.75">
      <c r="A52" s="154"/>
      <c r="B52" s="154"/>
      <c r="C52" s="91" t="s">
        <v>92</v>
      </c>
      <c r="D52" s="11" t="s">
        <v>48</v>
      </c>
      <c r="E52" s="90">
        <v>166.84</v>
      </c>
      <c r="F52" s="68">
        <v>20.96</v>
      </c>
      <c r="G52" s="68">
        <f t="shared" si="3"/>
        <v>187.8</v>
      </c>
    </row>
    <row r="53" spans="1:7" ht="12.75">
      <c r="A53" s="154"/>
      <c r="B53" s="154"/>
      <c r="C53" s="91" t="s">
        <v>91</v>
      </c>
      <c r="D53" s="11" t="s">
        <v>48</v>
      </c>
      <c r="E53" s="90">
        <v>29.44</v>
      </c>
      <c r="F53" s="68">
        <v>3.7</v>
      </c>
      <c r="G53" s="68">
        <f t="shared" si="3"/>
        <v>33.14</v>
      </c>
    </row>
    <row r="54" spans="1:7" ht="12.75">
      <c r="A54" s="154"/>
      <c r="B54" s="154"/>
      <c r="C54" s="91" t="s">
        <v>89</v>
      </c>
      <c r="D54" s="11" t="s">
        <v>49</v>
      </c>
      <c r="E54" s="90">
        <v>39448.5</v>
      </c>
      <c r="F54" s="68">
        <v>1042.1</v>
      </c>
      <c r="G54" s="68">
        <f t="shared" si="3"/>
        <v>40490.6</v>
      </c>
    </row>
    <row r="55" spans="1:7" ht="12.75">
      <c r="A55" s="154"/>
      <c r="B55" s="154"/>
      <c r="C55" s="91" t="s">
        <v>90</v>
      </c>
      <c r="D55" s="11" t="s">
        <v>49</v>
      </c>
      <c r="E55" s="90">
        <v>6961.5</v>
      </c>
      <c r="F55" s="68">
        <v>183.9</v>
      </c>
      <c r="G55" s="68">
        <f t="shared" si="3"/>
        <v>7145.4</v>
      </c>
    </row>
    <row r="56" spans="1:7" ht="12.75">
      <c r="A56" s="154"/>
      <c r="B56" s="154"/>
      <c r="C56" s="91" t="s">
        <v>88</v>
      </c>
      <c r="D56" s="11" t="s">
        <v>49</v>
      </c>
      <c r="E56" s="90">
        <v>6817.02</v>
      </c>
      <c r="F56" s="68">
        <v>-4675.02</v>
      </c>
      <c r="G56" s="68">
        <f t="shared" si="3"/>
        <v>2142</v>
      </c>
    </row>
    <row r="57" spans="1:7" ht="12.75">
      <c r="A57" s="154"/>
      <c r="B57" s="154"/>
      <c r="C57" s="91" t="s">
        <v>50</v>
      </c>
      <c r="D57" s="11" t="s">
        <v>79</v>
      </c>
      <c r="E57" s="90">
        <v>1202.98</v>
      </c>
      <c r="F57" s="68">
        <v>-824.98</v>
      </c>
      <c r="G57" s="68">
        <f t="shared" si="3"/>
        <v>378</v>
      </c>
    </row>
    <row r="58" spans="1:7" ht="12.75">
      <c r="A58" s="154"/>
      <c r="B58" s="154"/>
      <c r="C58" s="91" t="s">
        <v>112</v>
      </c>
      <c r="D58" s="11" t="s">
        <v>116</v>
      </c>
      <c r="E58" s="90">
        <v>27965.46</v>
      </c>
      <c r="F58" s="68">
        <v>-27916.67</v>
      </c>
      <c r="G58" s="68">
        <f>E58+F58</f>
        <v>48.79000000000087</v>
      </c>
    </row>
    <row r="59" spans="1:7" ht="12.75">
      <c r="A59" s="154"/>
      <c r="B59" s="154"/>
      <c r="C59" s="91" t="s">
        <v>113</v>
      </c>
      <c r="D59" s="11" t="s">
        <v>116</v>
      </c>
      <c r="E59" s="90">
        <v>12534.54</v>
      </c>
      <c r="F59" s="68">
        <v>-12533.33</v>
      </c>
      <c r="G59" s="68">
        <f>E59+F59</f>
        <v>1.2100000000009459</v>
      </c>
    </row>
    <row r="60" spans="1:7" ht="22.5">
      <c r="A60" s="154"/>
      <c r="B60" s="154"/>
      <c r="C60" s="91" t="s">
        <v>86</v>
      </c>
      <c r="D60" s="11" t="s">
        <v>51</v>
      </c>
      <c r="E60" s="90">
        <v>20652.86</v>
      </c>
      <c r="F60" s="68">
        <v>6422.4</v>
      </c>
      <c r="G60" s="68">
        <f t="shared" si="3"/>
        <v>27075.260000000002</v>
      </c>
    </row>
    <row r="61" spans="1:7" ht="12.75">
      <c r="A61" s="154"/>
      <c r="B61" s="154"/>
      <c r="C61" s="91" t="s">
        <v>87</v>
      </c>
      <c r="D61" s="11" t="s">
        <v>81</v>
      </c>
      <c r="E61" s="90">
        <v>3644.64</v>
      </c>
      <c r="F61" s="68">
        <v>1133.35</v>
      </c>
      <c r="G61" s="68">
        <f t="shared" si="3"/>
        <v>4777.99</v>
      </c>
    </row>
    <row r="62" spans="1:7" ht="22.5">
      <c r="A62" s="154"/>
      <c r="B62" s="154"/>
      <c r="C62" s="91" t="s">
        <v>52</v>
      </c>
      <c r="D62" s="11" t="s">
        <v>115</v>
      </c>
      <c r="E62" s="90">
        <v>11690.56</v>
      </c>
      <c r="F62" s="68">
        <v>27916.67</v>
      </c>
      <c r="G62" s="68">
        <f>E62+F62</f>
        <v>39607.229999999996</v>
      </c>
    </row>
    <row r="63" spans="1:7" ht="22.5">
      <c r="A63" s="155"/>
      <c r="B63" s="155"/>
      <c r="C63" s="91" t="s">
        <v>9</v>
      </c>
      <c r="D63" s="11" t="s">
        <v>115</v>
      </c>
      <c r="E63" s="90">
        <v>309.44</v>
      </c>
      <c r="F63" s="68">
        <v>12533.33</v>
      </c>
      <c r="G63" s="68">
        <f>E63+F63</f>
        <v>12842.77</v>
      </c>
    </row>
    <row r="64" spans="1:7" ht="30.75" customHeight="1">
      <c r="A64" s="125"/>
      <c r="B64" s="126"/>
      <c r="C64" s="139"/>
      <c r="D64" s="141" t="s">
        <v>156</v>
      </c>
      <c r="E64" s="142">
        <f>E65+E66</f>
        <v>140827.5</v>
      </c>
      <c r="F64" s="142">
        <f>F65+F66</f>
        <v>4478.719999999996</v>
      </c>
      <c r="G64" s="142">
        <f>G65+G66</f>
        <v>145306.22</v>
      </c>
    </row>
    <row r="65" spans="1:7" ht="12.75">
      <c r="A65" s="125"/>
      <c r="B65" s="126"/>
      <c r="C65" s="130" t="s">
        <v>151</v>
      </c>
      <c r="D65" s="128" t="s">
        <v>153</v>
      </c>
      <c r="E65" s="129">
        <f aca="true" t="shared" si="4" ref="E65:G66">E48+E50+E52+E54+E56+E58+E60+E62</f>
        <v>114734.40000000001</v>
      </c>
      <c r="F65" s="129">
        <f t="shared" si="4"/>
        <v>3806.909999999996</v>
      </c>
      <c r="G65" s="129">
        <f t="shared" si="4"/>
        <v>118541.31</v>
      </c>
    </row>
    <row r="66" spans="1:7" ht="12.75">
      <c r="A66" s="125"/>
      <c r="B66" s="126"/>
      <c r="C66" s="130" t="s">
        <v>152</v>
      </c>
      <c r="D66" s="128" t="s">
        <v>154</v>
      </c>
      <c r="E66" s="129">
        <f t="shared" si="4"/>
        <v>26093.1</v>
      </c>
      <c r="F66" s="129">
        <f t="shared" si="4"/>
        <v>671.8099999999995</v>
      </c>
      <c r="G66" s="129">
        <f t="shared" si="4"/>
        <v>26764.910000000003</v>
      </c>
    </row>
    <row r="67" spans="1:7" ht="21">
      <c r="A67" s="149">
        <v>900</v>
      </c>
      <c r="B67" s="88"/>
      <c r="C67" s="91"/>
      <c r="D67" s="3" t="s">
        <v>12</v>
      </c>
      <c r="E67" s="98">
        <f aca="true" t="shared" si="5" ref="E67:G68">E68</f>
        <v>341893.8</v>
      </c>
      <c r="F67" s="98">
        <f t="shared" si="5"/>
        <v>98000</v>
      </c>
      <c r="G67" s="98">
        <f t="shared" si="5"/>
        <v>439893.8</v>
      </c>
    </row>
    <row r="68" spans="1:7" ht="12.75">
      <c r="A68" s="153"/>
      <c r="B68" s="108">
        <v>90002</v>
      </c>
      <c r="C68" s="91"/>
      <c r="D68" s="14" t="s">
        <v>98</v>
      </c>
      <c r="E68" s="99">
        <f t="shared" si="5"/>
        <v>341893.8</v>
      </c>
      <c r="F68" s="99">
        <f t="shared" si="5"/>
        <v>98000</v>
      </c>
      <c r="G68" s="99">
        <f t="shared" si="5"/>
        <v>439893.8</v>
      </c>
    </row>
    <row r="69" spans="1:7" ht="12.75">
      <c r="A69" s="110"/>
      <c r="B69" s="110"/>
      <c r="C69" s="91" t="s">
        <v>54</v>
      </c>
      <c r="D69" s="3" t="s">
        <v>81</v>
      </c>
      <c r="E69" s="99">
        <v>341893.8</v>
      </c>
      <c r="F69" s="99">
        <v>98000</v>
      </c>
      <c r="G69" s="99">
        <f>E69+F69</f>
        <v>439893.8</v>
      </c>
    </row>
    <row r="70" spans="1:7" ht="22.5">
      <c r="A70" s="110"/>
      <c r="B70" s="110"/>
      <c r="C70" s="91"/>
      <c r="D70" s="140" t="s">
        <v>163</v>
      </c>
      <c r="E70" s="99"/>
      <c r="F70" s="99"/>
      <c r="G70" s="99"/>
    </row>
    <row r="71" spans="1:7" s="9" customFormat="1" ht="12.75">
      <c r="A71" s="149">
        <v>921</v>
      </c>
      <c r="B71" s="88"/>
      <c r="C71" s="101"/>
      <c r="D71" s="3" t="s">
        <v>82</v>
      </c>
      <c r="E71" s="120">
        <f>E72</f>
        <v>0</v>
      </c>
      <c r="F71" s="120">
        <f>F72</f>
        <v>47085.15</v>
      </c>
      <c r="G71" s="120">
        <f>G72</f>
        <v>47085.15</v>
      </c>
    </row>
    <row r="72" spans="1:7" s="9" customFormat="1" ht="12.75">
      <c r="A72" s="153"/>
      <c r="B72" s="149">
        <v>92109</v>
      </c>
      <c r="C72" s="101"/>
      <c r="D72" s="3" t="s">
        <v>83</v>
      </c>
      <c r="E72" s="120">
        <f>E73+E75</f>
        <v>0</v>
      </c>
      <c r="F72" s="120">
        <f>F73+F75</f>
        <v>47085.15</v>
      </c>
      <c r="G72" s="120">
        <f>G73+G75</f>
        <v>47085.15</v>
      </c>
    </row>
    <row r="73" spans="1:7" s="7" customFormat="1" ht="22.5">
      <c r="A73" s="153"/>
      <c r="B73" s="153"/>
      <c r="C73" s="91" t="s">
        <v>108</v>
      </c>
      <c r="D73" s="11" t="s">
        <v>84</v>
      </c>
      <c r="E73" s="104">
        <f>E74</f>
        <v>0</v>
      </c>
      <c r="F73" s="104">
        <f>F74</f>
        <v>40022.37</v>
      </c>
      <c r="G73" s="104">
        <f>G74</f>
        <v>40022.37</v>
      </c>
    </row>
    <row r="74" spans="1:7" s="7" customFormat="1" ht="22.5">
      <c r="A74" s="153"/>
      <c r="B74" s="153"/>
      <c r="C74" s="91"/>
      <c r="D74" s="138" t="s">
        <v>165</v>
      </c>
      <c r="E74" s="146"/>
      <c r="F74" s="146">
        <v>40022.37</v>
      </c>
      <c r="G74" s="146">
        <f>E74+F74</f>
        <v>40022.37</v>
      </c>
    </row>
    <row r="75" spans="1:7" s="7" customFormat="1" ht="22.5">
      <c r="A75" s="153"/>
      <c r="B75" s="153"/>
      <c r="C75" s="91" t="s">
        <v>109</v>
      </c>
      <c r="D75" s="11" t="s">
        <v>84</v>
      </c>
      <c r="E75" s="104">
        <f>E76</f>
        <v>0</v>
      </c>
      <c r="F75" s="104">
        <f>F76</f>
        <v>7062.78</v>
      </c>
      <c r="G75" s="104">
        <f>G76</f>
        <v>7062.78</v>
      </c>
    </row>
    <row r="76" spans="1:7" s="7" customFormat="1" ht="22.5">
      <c r="A76" s="134"/>
      <c r="B76" s="134"/>
      <c r="C76" s="91"/>
      <c r="D76" s="138" t="s">
        <v>164</v>
      </c>
      <c r="E76" s="146"/>
      <c r="F76" s="147">
        <v>7062.78</v>
      </c>
      <c r="G76" s="147">
        <f>E76+F76</f>
        <v>7062.78</v>
      </c>
    </row>
    <row r="77" spans="1:8" ht="12.75">
      <c r="A77" s="149">
        <v>926</v>
      </c>
      <c r="B77" s="81"/>
      <c r="C77" s="91"/>
      <c r="D77" s="92" t="s">
        <v>43</v>
      </c>
      <c r="E77" s="12">
        <f>E78</f>
        <v>66112.99</v>
      </c>
      <c r="F77" s="12">
        <f>F78</f>
        <v>78720</v>
      </c>
      <c r="G77" s="12">
        <f>G78</f>
        <v>144832.99000000002</v>
      </c>
      <c r="H77" s="12">
        <f>H78</f>
        <v>3508032.99</v>
      </c>
    </row>
    <row r="78" spans="1:8" s="10" customFormat="1" ht="12.75">
      <c r="A78" s="151"/>
      <c r="B78" s="149">
        <v>92695</v>
      </c>
      <c r="C78" s="101"/>
      <c r="D78" s="3" t="s">
        <v>103</v>
      </c>
      <c r="E78" s="12">
        <f>E81+E79</f>
        <v>66112.99</v>
      </c>
      <c r="F78" s="12">
        <f>F81+F79</f>
        <v>78720</v>
      </c>
      <c r="G78" s="12">
        <f>G81+G79</f>
        <v>144832.99000000002</v>
      </c>
      <c r="H78" s="12">
        <f>H81+H79</f>
        <v>3508032.99</v>
      </c>
    </row>
    <row r="79" spans="1:8" ht="12.75">
      <c r="A79" s="151"/>
      <c r="B79" s="153"/>
      <c r="C79" s="91" t="s">
        <v>52</v>
      </c>
      <c r="D79" s="11" t="s">
        <v>7</v>
      </c>
      <c r="E79" s="90">
        <f>E80</f>
        <v>56196.04</v>
      </c>
      <c r="F79" s="90">
        <f>F80</f>
        <v>66912</v>
      </c>
      <c r="G79" s="90">
        <f>G80</f>
        <v>123108.04000000001</v>
      </c>
      <c r="H79" s="145">
        <f>H80</f>
        <v>2981828.04</v>
      </c>
    </row>
    <row r="80" spans="1:8" ht="36">
      <c r="A80" s="151"/>
      <c r="B80" s="153"/>
      <c r="C80" s="91"/>
      <c r="D80" s="112" t="s">
        <v>167</v>
      </c>
      <c r="E80" s="113">
        <v>56196.04</v>
      </c>
      <c r="F80" s="90">
        <v>66912</v>
      </c>
      <c r="G80" s="90">
        <f>E80+F80</f>
        <v>123108.04000000001</v>
      </c>
      <c r="H80" s="145">
        <v>2981828.04</v>
      </c>
    </row>
    <row r="81" spans="1:8" ht="12.75">
      <c r="A81" s="151"/>
      <c r="B81" s="154"/>
      <c r="C81" s="91" t="s">
        <v>9</v>
      </c>
      <c r="D81" s="11" t="s">
        <v>7</v>
      </c>
      <c r="E81" s="90">
        <f>E82+E83</f>
        <v>9916.95</v>
      </c>
      <c r="F81" s="90">
        <f>F82+F83</f>
        <v>11808</v>
      </c>
      <c r="G81" s="90">
        <f>G82+G83</f>
        <v>21724.95</v>
      </c>
      <c r="H81" s="145">
        <f>H82</f>
        <v>526204.95</v>
      </c>
    </row>
    <row r="82" spans="1:8" ht="35.25" customHeight="1">
      <c r="A82" s="151"/>
      <c r="B82" s="154"/>
      <c r="C82" s="91"/>
      <c r="D82" s="112" t="s">
        <v>166</v>
      </c>
      <c r="E82" s="113">
        <v>9916.95</v>
      </c>
      <c r="F82" s="68">
        <v>11808</v>
      </c>
      <c r="G82" s="68">
        <f>E82+F82</f>
        <v>21724.95</v>
      </c>
      <c r="H82" s="145">
        <v>526204.95</v>
      </c>
    </row>
    <row r="83" spans="1:7" ht="13.5" customHeight="1">
      <c r="A83" s="151"/>
      <c r="B83" s="154"/>
      <c r="C83" s="91"/>
      <c r="D83" s="11"/>
      <c r="E83" s="90"/>
      <c r="F83" s="68"/>
      <c r="G83" s="68">
        <f>E83+F83</f>
        <v>0</v>
      </c>
    </row>
    <row r="84" spans="1:7" ht="12.75">
      <c r="A84" s="151"/>
      <c r="B84" s="154"/>
      <c r="C84" s="93"/>
      <c r="D84" s="36" t="s">
        <v>14</v>
      </c>
      <c r="E84" s="94">
        <f>E77+E71+E67+E25+E21+E17+E8+E2</f>
        <v>1402094.9400000002</v>
      </c>
      <c r="F84" s="94">
        <f>F77+F71+F67+F25+F21+F17+F8+F2</f>
        <v>225179.43</v>
      </c>
      <c r="G84" s="94">
        <f>G77+G71+G67+G25+G21+G17+G8+G2</f>
        <v>1627274.37</v>
      </c>
    </row>
    <row r="85" spans="1:7" ht="12.75">
      <c r="A85" s="151"/>
      <c r="B85" s="154"/>
      <c r="C85" s="93"/>
      <c r="D85" s="95" t="s">
        <v>15</v>
      </c>
      <c r="E85" s="87">
        <f>E8+E17+E21+E26+E29+E31+E47-E62-E63+E67+E71</f>
        <v>1039733.3999999999</v>
      </c>
      <c r="F85" s="87">
        <f>F8+F17+F21+F26+F29+F31+F47-F62-F63+F67+F71</f>
        <v>167119.87</v>
      </c>
      <c r="G85" s="87">
        <f>G8+G17+G21+G26+G29+G31+G47-G62-G63+G67+G71</f>
        <v>1206853.2699999998</v>
      </c>
    </row>
    <row r="86" spans="1:7" ht="12.75">
      <c r="A86" s="151"/>
      <c r="B86" s="154"/>
      <c r="C86" s="93"/>
      <c r="D86" s="95" t="s">
        <v>16</v>
      </c>
      <c r="E86" s="87">
        <f>E81+E79+E62+E63+E6+E4</f>
        <v>362361.54000000004</v>
      </c>
      <c r="F86" s="87">
        <f>F81+F79+F62+F63+F6+F4</f>
        <v>58059.56</v>
      </c>
      <c r="G86" s="87">
        <f>G81+G79+G62+G63+G6+G4</f>
        <v>420421.10000000003</v>
      </c>
    </row>
    <row r="87" spans="1:7" ht="12.75">
      <c r="A87" s="151"/>
      <c r="B87" s="154"/>
      <c r="C87" s="93"/>
      <c r="D87" s="95" t="s">
        <v>17</v>
      </c>
      <c r="E87" s="68">
        <f>E86+E85</f>
        <v>1402094.94</v>
      </c>
      <c r="F87" s="68">
        <f>F86+F85</f>
        <v>225179.43</v>
      </c>
      <c r="G87" s="68">
        <f>G86+G85</f>
        <v>1627274.3699999999</v>
      </c>
    </row>
    <row r="88" spans="1:7" ht="12.75">
      <c r="A88" s="151"/>
      <c r="B88" s="154"/>
      <c r="C88" s="93"/>
      <c r="D88" s="95" t="s">
        <v>18</v>
      </c>
      <c r="E88" s="68"/>
      <c r="F88" s="68">
        <v>0</v>
      </c>
      <c r="G88" s="68"/>
    </row>
    <row r="89" spans="1:7" ht="10.5" customHeight="1">
      <c r="A89" s="151"/>
      <c r="B89" s="154"/>
      <c r="C89" s="15"/>
      <c r="D89" s="18"/>
      <c r="E89" s="19"/>
      <c r="F89" s="19"/>
      <c r="G89" s="19"/>
    </row>
    <row r="90" spans="1:7" ht="12.75">
      <c r="A90" s="152"/>
      <c r="B90" s="155"/>
      <c r="C90" s="15"/>
      <c r="D90" s="16" t="s">
        <v>19</v>
      </c>
      <c r="E90" s="13">
        <f>E91+E92</f>
        <v>27183975.02</v>
      </c>
      <c r="F90" s="17">
        <f>F91+F92</f>
        <v>225179.43</v>
      </c>
      <c r="G90" s="17">
        <f>G91+G92</f>
        <v>27409154.450000003</v>
      </c>
    </row>
    <row r="91" spans="1:7" ht="12.75">
      <c r="A91" s="21"/>
      <c r="B91" s="20"/>
      <c r="C91" s="15"/>
      <c r="D91" s="22" t="s">
        <v>20</v>
      </c>
      <c r="E91" s="13">
        <v>21691144.16</v>
      </c>
      <c r="F91" s="13">
        <f>F85</f>
        <v>167119.87</v>
      </c>
      <c r="G91" s="13">
        <f>E91+F91</f>
        <v>21858264.03</v>
      </c>
    </row>
    <row r="92" spans="1:7" ht="24" customHeight="1">
      <c r="A92" s="21"/>
      <c r="B92" s="20"/>
      <c r="C92" s="15"/>
      <c r="D92" s="22" t="s">
        <v>21</v>
      </c>
      <c r="E92" s="13">
        <v>5492830.86</v>
      </c>
      <c r="F92" s="13">
        <f>F86</f>
        <v>58059.56</v>
      </c>
      <c r="G92" s="13">
        <f>E92+F92</f>
        <v>5550890.42</v>
      </c>
    </row>
    <row r="93" spans="1:7" ht="12.75" customHeight="1">
      <c r="A93" s="23"/>
      <c r="B93" s="24"/>
      <c r="C93" s="25"/>
      <c r="D93" s="16"/>
      <c r="E93" s="13">
        <f>E91+E92</f>
        <v>27183975.02</v>
      </c>
      <c r="F93" s="17">
        <f>F91+F92</f>
        <v>225179.43</v>
      </c>
      <c r="G93" s="17">
        <f>G91+G92</f>
        <v>27409154.450000003</v>
      </c>
    </row>
    <row r="94" spans="1:7" ht="12.75" customHeight="1">
      <c r="A94" s="23"/>
      <c r="B94" s="24"/>
      <c r="C94" s="25"/>
      <c r="D94" s="26"/>
      <c r="E94" s="27"/>
      <c r="F94" s="28"/>
      <c r="G94" s="28"/>
    </row>
    <row r="95" spans="1:7" ht="12.75" customHeight="1">
      <c r="A95" s="23"/>
      <c r="B95" s="24"/>
      <c r="C95" s="25"/>
      <c r="D95" s="26"/>
      <c r="E95" s="27"/>
      <c r="F95" s="28"/>
      <c r="G95" s="28"/>
    </row>
    <row r="96" spans="1:7" ht="17.25" customHeight="1">
      <c r="A96" s="29"/>
      <c r="B96" s="29"/>
      <c r="C96" s="29"/>
      <c r="D96" s="30" t="s">
        <v>22</v>
      </c>
      <c r="E96" s="31"/>
      <c r="F96" s="31"/>
      <c r="G96" s="31"/>
    </row>
    <row r="97" spans="1:7" ht="12.75">
      <c r="A97" s="133" t="s">
        <v>120</v>
      </c>
      <c r="B97" s="32"/>
      <c r="C97" s="32"/>
      <c r="D97" s="2" t="s">
        <v>139</v>
      </c>
      <c r="E97" s="33">
        <f>E98+E100</f>
        <v>0</v>
      </c>
      <c r="F97" s="33">
        <f>F98+F100</f>
        <v>220</v>
      </c>
      <c r="G97" s="33">
        <f>G98+G100</f>
        <v>220</v>
      </c>
    </row>
    <row r="98" spans="1:7" ht="21">
      <c r="A98" s="151"/>
      <c r="B98" s="164" t="s">
        <v>121</v>
      </c>
      <c r="C98" s="34"/>
      <c r="D98" s="3" t="s">
        <v>140</v>
      </c>
      <c r="E98" s="35"/>
      <c r="F98" s="35">
        <f>F99</f>
        <v>20</v>
      </c>
      <c r="G98" s="35">
        <f>G99</f>
        <v>20</v>
      </c>
    </row>
    <row r="99" spans="1:7" ht="12.75">
      <c r="A99" s="152"/>
      <c r="B99" s="165"/>
      <c r="C99" s="34" t="s">
        <v>122</v>
      </c>
      <c r="D99" s="8" t="s">
        <v>145</v>
      </c>
      <c r="E99" s="35"/>
      <c r="F99" s="35">
        <v>20</v>
      </c>
      <c r="G99" s="35">
        <f>E99+F99</f>
        <v>20</v>
      </c>
    </row>
    <row r="100" spans="1:7" ht="12.75">
      <c r="A100" s="105"/>
      <c r="B100" s="103" t="s">
        <v>123</v>
      </c>
      <c r="C100" s="34"/>
      <c r="D100" s="8" t="s">
        <v>118</v>
      </c>
      <c r="E100" s="35">
        <f>E101</f>
        <v>0</v>
      </c>
      <c r="F100" s="35">
        <f>F101</f>
        <v>200</v>
      </c>
      <c r="G100" s="35">
        <f>G101</f>
        <v>200</v>
      </c>
    </row>
    <row r="101" spans="1:7" ht="12.75">
      <c r="A101" s="105"/>
      <c r="B101" s="103"/>
      <c r="C101" s="34" t="s">
        <v>122</v>
      </c>
      <c r="D101" s="8" t="s">
        <v>145</v>
      </c>
      <c r="E101" s="35"/>
      <c r="F101" s="35">
        <v>200</v>
      </c>
      <c r="G101" s="35">
        <f>E101+F101</f>
        <v>200</v>
      </c>
    </row>
    <row r="102" spans="1:7" s="9" customFormat="1" ht="12.75" customHeight="1">
      <c r="A102" s="133" t="s">
        <v>55</v>
      </c>
      <c r="B102" s="32"/>
      <c r="C102" s="32"/>
      <c r="D102" s="70" t="s">
        <v>64</v>
      </c>
      <c r="E102" s="33">
        <f>E103</f>
        <v>114000</v>
      </c>
      <c r="F102" s="33">
        <f>F103</f>
        <v>15000</v>
      </c>
      <c r="G102" s="33">
        <f>G103</f>
        <v>129000</v>
      </c>
    </row>
    <row r="103" spans="1:7" s="9" customFormat="1" ht="12.75" customHeight="1">
      <c r="A103" s="151"/>
      <c r="B103" s="133" t="s">
        <v>56</v>
      </c>
      <c r="C103" s="32"/>
      <c r="D103" s="70" t="s">
        <v>68</v>
      </c>
      <c r="E103" s="33">
        <f>E106+E104+E105</f>
        <v>114000</v>
      </c>
      <c r="F103" s="33">
        <f>F106+F104+F105</f>
        <v>15000</v>
      </c>
      <c r="G103" s="33">
        <f>G106+G104+G105</f>
        <v>129000</v>
      </c>
    </row>
    <row r="104" spans="1:7" s="9" customFormat="1" ht="12.75" customHeight="1">
      <c r="A104" s="151"/>
      <c r="B104" s="151"/>
      <c r="C104" s="73" t="s">
        <v>57</v>
      </c>
      <c r="D104" s="8" t="s">
        <v>69</v>
      </c>
      <c r="E104" s="72">
        <v>114000</v>
      </c>
      <c r="F104" s="72">
        <v>15000</v>
      </c>
      <c r="G104" s="35">
        <f>E104+F104</f>
        <v>129000</v>
      </c>
    </row>
    <row r="105" spans="1:7" s="9" customFormat="1" ht="12.75" customHeight="1">
      <c r="A105" s="151"/>
      <c r="B105" s="151"/>
      <c r="C105" s="73" t="s">
        <v>124</v>
      </c>
      <c r="D105" s="8" t="s">
        <v>146</v>
      </c>
      <c r="E105" s="72"/>
      <c r="F105" s="72"/>
      <c r="G105" s="35">
        <f>E105+F105</f>
        <v>0</v>
      </c>
    </row>
    <row r="106" spans="1:7" ht="45">
      <c r="A106" s="152"/>
      <c r="B106" s="152"/>
      <c r="C106" s="34" t="s">
        <v>23</v>
      </c>
      <c r="D106" s="8" t="s">
        <v>119</v>
      </c>
      <c r="E106" s="35"/>
      <c r="F106" s="35">
        <v>0</v>
      </c>
      <c r="G106" s="35">
        <f>E106+F106</f>
        <v>0</v>
      </c>
    </row>
    <row r="107" spans="1:7" ht="12.75" customHeight="1">
      <c r="A107" s="133" t="s">
        <v>10</v>
      </c>
      <c r="B107" s="32"/>
      <c r="C107" s="32"/>
      <c r="D107" s="36" t="s">
        <v>11</v>
      </c>
      <c r="E107" s="33">
        <f>E108</f>
        <v>0</v>
      </c>
      <c r="F107" s="33">
        <f>F108</f>
        <v>26168.28</v>
      </c>
      <c r="G107" s="33">
        <f>G108</f>
        <v>26168.28</v>
      </c>
    </row>
    <row r="108" spans="1:7" s="9" customFormat="1" ht="12.75" customHeight="1">
      <c r="A108" s="151"/>
      <c r="B108" s="133" t="s">
        <v>125</v>
      </c>
      <c r="C108" s="32"/>
      <c r="D108" s="36" t="s">
        <v>118</v>
      </c>
      <c r="E108" s="33">
        <f>E109+E110</f>
        <v>0</v>
      </c>
      <c r="F108" s="33">
        <f>F109+F110</f>
        <v>26168.28</v>
      </c>
      <c r="G108" s="33">
        <f>G109+G110</f>
        <v>26168.28</v>
      </c>
    </row>
    <row r="109" spans="1:7" ht="22.5">
      <c r="A109" s="151"/>
      <c r="B109" s="151"/>
      <c r="C109" s="34" t="s">
        <v>45</v>
      </c>
      <c r="D109" s="8" t="s">
        <v>73</v>
      </c>
      <c r="E109" s="35"/>
      <c r="F109" s="35">
        <v>16168.28</v>
      </c>
      <c r="G109" s="35">
        <f>E109+F109</f>
        <v>16168.28</v>
      </c>
    </row>
    <row r="110" spans="1:7" ht="33.75" customHeight="1">
      <c r="A110" s="151"/>
      <c r="B110" s="152"/>
      <c r="C110" s="34" t="s">
        <v>149</v>
      </c>
      <c r="D110" s="8" t="s">
        <v>150</v>
      </c>
      <c r="E110" s="35"/>
      <c r="F110" s="35">
        <v>10000</v>
      </c>
      <c r="G110" s="35">
        <f>E110+F110</f>
        <v>10000</v>
      </c>
    </row>
    <row r="111" spans="1:7" s="10" customFormat="1" ht="12.75">
      <c r="A111" s="116">
        <v>758</v>
      </c>
      <c r="B111" s="118"/>
      <c r="C111" s="117"/>
      <c r="D111" s="119" t="s">
        <v>141</v>
      </c>
      <c r="E111" s="38">
        <f aca="true" t="shared" si="6" ref="E111:G112">E112</f>
        <v>1000</v>
      </c>
      <c r="F111" s="38">
        <f t="shared" si="6"/>
        <v>1000</v>
      </c>
      <c r="G111" s="38">
        <f t="shared" si="6"/>
        <v>2000</v>
      </c>
    </row>
    <row r="112" spans="1:7" s="10" customFormat="1" ht="12.75">
      <c r="A112" s="116"/>
      <c r="B112" s="118" t="s">
        <v>126</v>
      </c>
      <c r="C112" s="117"/>
      <c r="D112" s="119" t="s">
        <v>142</v>
      </c>
      <c r="E112" s="38">
        <f t="shared" si="6"/>
        <v>1000</v>
      </c>
      <c r="F112" s="38">
        <f t="shared" si="6"/>
        <v>1000</v>
      </c>
      <c r="G112" s="38">
        <f t="shared" si="6"/>
        <v>2000</v>
      </c>
    </row>
    <row r="113" spans="1:7" ht="12.75">
      <c r="A113" s="105"/>
      <c r="B113" s="103"/>
      <c r="C113" s="34" t="s">
        <v>58</v>
      </c>
      <c r="D113" s="100" t="s">
        <v>70</v>
      </c>
      <c r="E113" s="35">
        <v>1000</v>
      </c>
      <c r="F113" s="35">
        <v>1000</v>
      </c>
      <c r="G113" s="35">
        <f>E113+F113</f>
        <v>2000</v>
      </c>
    </row>
    <row r="114" spans="1:7" s="9" customFormat="1" ht="12.75" customHeight="1">
      <c r="A114" s="162" t="s">
        <v>44</v>
      </c>
      <c r="B114" s="32"/>
      <c r="C114" s="32"/>
      <c r="D114" s="70" t="s">
        <v>71</v>
      </c>
      <c r="E114" s="33">
        <f>E115+E118</f>
        <v>83947.12</v>
      </c>
      <c r="F114" s="33">
        <f>F115+F118</f>
        <v>14080.810000000001</v>
      </c>
      <c r="G114" s="33">
        <f>G115+G118</f>
        <v>98027.93000000001</v>
      </c>
    </row>
    <row r="115" spans="1:7" s="9" customFormat="1" ht="12.75" customHeight="1">
      <c r="A115" s="163"/>
      <c r="B115" s="133" t="s">
        <v>127</v>
      </c>
      <c r="C115" s="32"/>
      <c r="D115" s="70" t="s">
        <v>85</v>
      </c>
      <c r="E115" s="33">
        <f>E116+E117</f>
        <v>83897.12</v>
      </c>
      <c r="F115" s="33">
        <f>F116+F117</f>
        <v>13080.810000000001</v>
      </c>
      <c r="G115" s="33">
        <f>G116+G117</f>
        <v>96977.93000000001</v>
      </c>
    </row>
    <row r="116" spans="1:7" ht="22.5">
      <c r="A116" s="163"/>
      <c r="B116" s="151"/>
      <c r="C116" s="34" t="s">
        <v>45</v>
      </c>
      <c r="D116" s="8" t="s">
        <v>73</v>
      </c>
      <c r="E116" s="35">
        <v>71312.55</v>
      </c>
      <c r="F116" s="35">
        <v>5718.27</v>
      </c>
      <c r="G116" s="35">
        <f>E116+F116</f>
        <v>77030.82</v>
      </c>
    </row>
    <row r="117" spans="1:7" ht="22.5">
      <c r="A117" s="163"/>
      <c r="B117" s="152"/>
      <c r="C117" s="34" t="s">
        <v>111</v>
      </c>
      <c r="D117" s="8" t="s">
        <v>73</v>
      </c>
      <c r="E117" s="35">
        <v>12584.57</v>
      </c>
      <c r="F117" s="35">
        <v>7362.54</v>
      </c>
      <c r="G117" s="35">
        <f>E117+F117</f>
        <v>19947.11</v>
      </c>
    </row>
    <row r="118" spans="1:7" ht="12.75">
      <c r="A118" s="163"/>
      <c r="B118" s="164" t="s">
        <v>59</v>
      </c>
      <c r="C118" s="34"/>
      <c r="D118" s="8" t="s">
        <v>72</v>
      </c>
      <c r="E118" s="35">
        <f>E119</f>
        <v>50</v>
      </c>
      <c r="F118" s="35">
        <f>F119</f>
        <v>1000</v>
      </c>
      <c r="G118" s="35">
        <f>G119</f>
        <v>1050</v>
      </c>
    </row>
    <row r="119" spans="1:7" ht="12.75">
      <c r="A119" s="163"/>
      <c r="B119" s="165"/>
      <c r="C119" s="34" t="s">
        <v>58</v>
      </c>
      <c r="D119" s="8" t="s">
        <v>70</v>
      </c>
      <c r="E119" s="35">
        <v>50</v>
      </c>
      <c r="F119" s="35">
        <v>1000</v>
      </c>
      <c r="G119" s="35">
        <f>E119+F119</f>
        <v>1050</v>
      </c>
    </row>
    <row r="120" spans="1:7" s="10" customFormat="1" ht="12.75">
      <c r="A120" s="167">
        <v>852</v>
      </c>
      <c r="B120" s="117"/>
      <c r="C120" s="117"/>
      <c r="D120" s="70" t="s">
        <v>147</v>
      </c>
      <c r="E120" s="38">
        <f>E121+E126+E128</f>
        <v>21372</v>
      </c>
      <c r="F120" s="38">
        <f>F121+F126+F128</f>
        <v>-9202</v>
      </c>
      <c r="G120" s="38">
        <f>G121+G126+G128</f>
        <v>12170</v>
      </c>
    </row>
    <row r="121" spans="1:7" s="10" customFormat="1" ht="12.75">
      <c r="A121" s="151"/>
      <c r="B121" s="117" t="s">
        <v>131</v>
      </c>
      <c r="C121" s="117"/>
      <c r="D121" s="70" t="s">
        <v>134</v>
      </c>
      <c r="E121" s="38">
        <f>E122+E123+E124+E125</f>
        <v>20352</v>
      </c>
      <c r="F121" s="38">
        <f>F122+F123+F124+F125</f>
        <v>-8182</v>
      </c>
      <c r="G121" s="38">
        <f>G122+G123+G124+G125</f>
        <v>12170</v>
      </c>
    </row>
    <row r="122" spans="1:7" ht="12.75">
      <c r="A122" s="151"/>
      <c r="B122" s="34"/>
      <c r="C122" s="34" t="s">
        <v>100</v>
      </c>
      <c r="D122" s="8" t="s">
        <v>135</v>
      </c>
      <c r="E122" s="35">
        <v>50</v>
      </c>
      <c r="F122" s="35">
        <v>-33</v>
      </c>
      <c r="G122" s="35">
        <f>E122+F122</f>
        <v>17</v>
      </c>
    </row>
    <row r="123" spans="1:7" ht="12.75">
      <c r="A123" s="151"/>
      <c r="B123" s="34"/>
      <c r="C123" s="34" t="s">
        <v>62</v>
      </c>
      <c r="D123" s="8" t="s">
        <v>75</v>
      </c>
      <c r="E123" s="35">
        <v>16610</v>
      </c>
      <c r="F123" s="35">
        <v>-16610</v>
      </c>
      <c r="G123" s="35">
        <f>E123+F123</f>
        <v>0</v>
      </c>
    </row>
    <row r="124" spans="1:7" ht="12.75">
      <c r="A124" s="151"/>
      <c r="B124" s="34"/>
      <c r="C124" s="34" t="s">
        <v>58</v>
      </c>
      <c r="D124" s="8" t="s">
        <v>70</v>
      </c>
      <c r="E124" s="35">
        <v>733</v>
      </c>
      <c r="F124" s="35">
        <v>-700</v>
      </c>
      <c r="G124" s="35">
        <f>E124+F124</f>
        <v>33</v>
      </c>
    </row>
    <row r="125" spans="1:7" ht="12.75">
      <c r="A125" s="151"/>
      <c r="B125" s="34"/>
      <c r="C125" s="34" t="s">
        <v>63</v>
      </c>
      <c r="D125" s="8" t="s">
        <v>76</v>
      </c>
      <c r="E125" s="35">
        <v>2959</v>
      </c>
      <c r="F125" s="35">
        <v>9161</v>
      </c>
      <c r="G125" s="35">
        <f>E125+F125</f>
        <v>12120</v>
      </c>
    </row>
    <row r="126" spans="1:7" s="10" customFormat="1" ht="12.75">
      <c r="A126" s="151"/>
      <c r="B126" s="117" t="s">
        <v>132</v>
      </c>
      <c r="C126" s="117"/>
      <c r="D126" s="70" t="s">
        <v>136</v>
      </c>
      <c r="E126" s="38">
        <f>E127</f>
        <v>20</v>
      </c>
      <c r="F126" s="38">
        <f>F127</f>
        <v>-20</v>
      </c>
      <c r="G126" s="38">
        <f>G127</f>
        <v>0</v>
      </c>
    </row>
    <row r="127" spans="1:7" ht="12.75">
      <c r="A127" s="151"/>
      <c r="B127" s="34"/>
      <c r="C127" s="34" t="s">
        <v>63</v>
      </c>
      <c r="D127" s="8" t="s">
        <v>76</v>
      </c>
      <c r="E127" s="35">
        <v>20</v>
      </c>
      <c r="F127" s="35">
        <v>-20</v>
      </c>
      <c r="G127" s="35">
        <f>E127+F127</f>
        <v>0</v>
      </c>
    </row>
    <row r="128" spans="1:7" s="10" customFormat="1" ht="12.75">
      <c r="A128" s="151"/>
      <c r="B128" s="117" t="s">
        <v>133</v>
      </c>
      <c r="C128" s="117"/>
      <c r="D128" s="70" t="s">
        <v>137</v>
      </c>
      <c r="E128" s="38">
        <f>E129</f>
        <v>1000</v>
      </c>
      <c r="F128" s="38">
        <f>F129</f>
        <v>-1000</v>
      </c>
      <c r="G128" s="38">
        <f>G129</f>
        <v>0</v>
      </c>
    </row>
    <row r="129" spans="1:7" ht="12.75">
      <c r="A129" s="152"/>
      <c r="B129" s="34"/>
      <c r="C129" s="34" t="s">
        <v>63</v>
      </c>
      <c r="D129" s="8" t="s">
        <v>76</v>
      </c>
      <c r="E129" s="35">
        <v>1000</v>
      </c>
      <c r="F129" s="35">
        <v>-1000</v>
      </c>
      <c r="G129" s="35">
        <f>E129+F129</f>
        <v>0</v>
      </c>
    </row>
    <row r="130" spans="1:7" s="9" customFormat="1" ht="12.75" customHeight="1">
      <c r="A130" s="133" t="s">
        <v>128</v>
      </c>
      <c r="B130" s="32"/>
      <c r="C130" s="32"/>
      <c r="D130" s="36" t="s">
        <v>143</v>
      </c>
      <c r="E130" s="33">
        <f aca="true" t="shared" si="7" ref="E130:G131">E131</f>
        <v>0</v>
      </c>
      <c r="F130" s="33">
        <f t="shared" si="7"/>
        <v>7607.55</v>
      </c>
      <c r="G130" s="33">
        <f t="shared" si="7"/>
        <v>7607.55</v>
      </c>
    </row>
    <row r="131" spans="1:7" s="9" customFormat="1" ht="12.75" customHeight="1">
      <c r="A131" s="151"/>
      <c r="B131" s="32" t="s">
        <v>129</v>
      </c>
      <c r="C131" s="32"/>
      <c r="D131" s="36" t="s">
        <v>118</v>
      </c>
      <c r="E131" s="33">
        <f t="shared" si="7"/>
        <v>0</v>
      </c>
      <c r="F131" s="33">
        <f t="shared" si="7"/>
        <v>7607.55</v>
      </c>
      <c r="G131" s="33">
        <f t="shared" si="7"/>
        <v>7607.55</v>
      </c>
    </row>
    <row r="132" spans="1:7" ht="22.5">
      <c r="A132" s="152"/>
      <c r="B132" s="34"/>
      <c r="C132" s="34" t="s">
        <v>111</v>
      </c>
      <c r="D132" s="8" t="s">
        <v>73</v>
      </c>
      <c r="E132" s="35"/>
      <c r="F132" s="35">
        <v>7607.55</v>
      </c>
      <c r="G132" s="35">
        <f>E132+F132</f>
        <v>7607.55</v>
      </c>
    </row>
    <row r="133" spans="1:7" ht="21">
      <c r="A133" s="133" t="s">
        <v>60</v>
      </c>
      <c r="B133" s="32"/>
      <c r="C133" s="32"/>
      <c r="D133" s="70" t="s">
        <v>74</v>
      </c>
      <c r="E133" s="33">
        <f>E136+E134</f>
        <v>200000</v>
      </c>
      <c r="F133" s="33">
        <f>F136+F134</f>
        <v>170200</v>
      </c>
      <c r="G133" s="33">
        <f>G136+G134</f>
        <v>370200</v>
      </c>
    </row>
    <row r="134" spans="1:7" ht="12.75">
      <c r="A134" s="136"/>
      <c r="B134" s="109" t="s">
        <v>61</v>
      </c>
      <c r="C134" s="32"/>
      <c r="D134" s="70" t="s">
        <v>13</v>
      </c>
      <c r="E134" s="33">
        <f>E135</f>
        <v>0</v>
      </c>
      <c r="F134" s="33">
        <f>F135</f>
        <v>1200</v>
      </c>
      <c r="G134" s="33">
        <f>G135</f>
        <v>1200</v>
      </c>
    </row>
    <row r="135" spans="1:7" s="7" customFormat="1" ht="22.5">
      <c r="A135" s="136"/>
      <c r="B135" s="115"/>
      <c r="C135" s="73" t="s">
        <v>130</v>
      </c>
      <c r="D135" s="8" t="s">
        <v>148</v>
      </c>
      <c r="E135" s="72"/>
      <c r="F135" s="72">
        <v>1200</v>
      </c>
      <c r="G135" s="72">
        <f>E135+F135</f>
        <v>1200</v>
      </c>
    </row>
    <row r="136" spans="1:7" ht="12.75">
      <c r="A136" s="151"/>
      <c r="B136" s="164" t="s">
        <v>99</v>
      </c>
      <c r="C136" s="34"/>
      <c r="D136" s="70" t="s">
        <v>13</v>
      </c>
      <c r="E136" s="35">
        <f>E137</f>
        <v>200000</v>
      </c>
      <c r="F136" s="35">
        <f>F137</f>
        <v>169000</v>
      </c>
      <c r="G136" s="35">
        <f>G137</f>
        <v>369000</v>
      </c>
    </row>
    <row r="137" spans="1:7" ht="12.75">
      <c r="A137" s="151"/>
      <c r="B137" s="166"/>
      <c r="C137" s="34" t="s">
        <v>100</v>
      </c>
      <c r="D137" s="8" t="s">
        <v>135</v>
      </c>
      <c r="E137" s="35">
        <v>200000</v>
      </c>
      <c r="F137" s="35">
        <v>169000</v>
      </c>
      <c r="G137" s="35">
        <f>E137+F137</f>
        <v>369000</v>
      </c>
    </row>
    <row r="138" spans="1:7" s="10" customFormat="1" ht="21" customHeight="1">
      <c r="A138" s="116">
        <v>921</v>
      </c>
      <c r="B138" s="118"/>
      <c r="C138" s="117"/>
      <c r="D138" s="70" t="s">
        <v>144</v>
      </c>
      <c r="E138" s="38">
        <f>E139</f>
        <v>0</v>
      </c>
      <c r="F138" s="38">
        <f>F139</f>
        <v>47085.15</v>
      </c>
      <c r="G138" s="38">
        <f>G139</f>
        <v>47085.15</v>
      </c>
    </row>
    <row r="139" spans="1:7" s="10" customFormat="1" ht="21" customHeight="1">
      <c r="A139" s="116"/>
      <c r="B139" s="118" t="s">
        <v>110</v>
      </c>
      <c r="C139" s="117"/>
      <c r="D139" s="70" t="s">
        <v>83</v>
      </c>
      <c r="E139" s="38">
        <f>E140+E141</f>
        <v>0</v>
      </c>
      <c r="F139" s="38">
        <f>F140+F141</f>
        <v>47085.15</v>
      </c>
      <c r="G139" s="38">
        <f>G140+G141</f>
        <v>47085.15</v>
      </c>
    </row>
    <row r="140" spans="1:7" ht="21" customHeight="1">
      <c r="A140" s="105"/>
      <c r="B140" s="103"/>
      <c r="C140" s="34" t="s">
        <v>45</v>
      </c>
      <c r="D140" s="8" t="s">
        <v>73</v>
      </c>
      <c r="E140" s="35"/>
      <c r="F140" s="35">
        <v>40022.37</v>
      </c>
      <c r="G140" s="35">
        <f>E140+F140</f>
        <v>40022.37</v>
      </c>
    </row>
    <row r="141" spans="1:7" ht="21" customHeight="1">
      <c r="A141" s="105"/>
      <c r="B141" s="103"/>
      <c r="C141" s="34" t="s">
        <v>111</v>
      </c>
      <c r="D141" s="8" t="s">
        <v>73</v>
      </c>
      <c r="E141" s="35"/>
      <c r="F141" s="35">
        <v>7062.78</v>
      </c>
      <c r="G141" s="35">
        <f>E141+F141</f>
        <v>7062.78</v>
      </c>
    </row>
    <row r="142" spans="1:7" s="10" customFormat="1" ht="12.75">
      <c r="A142" s="135">
        <v>926</v>
      </c>
      <c r="B142" s="117"/>
      <c r="C142" s="117"/>
      <c r="D142" s="92" t="s">
        <v>43</v>
      </c>
      <c r="E142" s="38">
        <f aca="true" t="shared" si="8" ref="E142:G144">E143</f>
        <v>56196.04</v>
      </c>
      <c r="F142" s="38">
        <f t="shared" si="8"/>
        <v>66912</v>
      </c>
      <c r="G142" s="38">
        <f t="shared" si="8"/>
        <v>123108.04000000001</v>
      </c>
    </row>
    <row r="143" spans="1:7" s="10" customFormat="1" ht="12.75">
      <c r="A143" s="151"/>
      <c r="B143" s="117" t="s">
        <v>117</v>
      </c>
      <c r="C143" s="117"/>
      <c r="D143" s="3" t="s">
        <v>118</v>
      </c>
      <c r="E143" s="38">
        <f t="shared" si="8"/>
        <v>56196.04</v>
      </c>
      <c r="F143" s="38">
        <f t="shared" si="8"/>
        <v>66912</v>
      </c>
      <c r="G143" s="38">
        <f t="shared" si="8"/>
        <v>123108.04000000001</v>
      </c>
    </row>
    <row r="144" spans="1:7" ht="36" customHeight="1">
      <c r="A144" s="152"/>
      <c r="B144" s="34"/>
      <c r="C144" s="34" t="s">
        <v>23</v>
      </c>
      <c r="D144" s="8" t="s">
        <v>77</v>
      </c>
      <c r="E144" s="35">
        <f>E145</f>
        <v>56196.04</v>
      </c>
      <c r="F144" s="35">
        <f t="shared" si="8"/>
        <v>66912</v>
      </c>
      <c r="G144" s="35">
        <f t="shared" si="8"/>
        <v>123108.04000000001</v>
      </c>
    </row>
    <row r="145" spans="1:7" ht="24.75" customHeight="1">
      <c r="A145" s="106"/>
      <c r="B145" s="34"/>
      <c r="C145" s="34"/>
      <c r="D145" s="112" t="s">
        <v>104</v>
      </c>
      <c r="E145" s="35">
        <v>56196.04</v>
      </c>
      <c r="F145" s="35">
        <v>66912</v>
      </c>
      <c r="G145" s="35">
        <f>E145+F145</f>
        <v>123108.04000000001</v>
      </c>
    </row>
    <row r="146" spans="1:7" ht="12.75">
      <c r="A146" s="148" t="s">
        <v>24</v>
      </c>
      <c r="B146" s="148"/>
      <c r="C146" s="148"/>
      <c r="D146" s="148"/>
      <c r="E146" s="35">
        <f>E97+E102+E107+E111+E114+E120+E130+E133+E138+E142</f>
        <v>476515.16</v>
      </c>
      <c r="F146" s="35">
        <f>F97+F102+F107+F111+F114+F120+F130+F133+F138+F142</f>
        <v>339071.79000000004</v>
      </c>
      <c r="G146" s="35">
        <f>G97+G102+G107+G111+G114+G120+G130+G133+G138+G142</f>
        <v>815586.9500000001</v>
      </c>
    </row>
    <row r="147" spans="1:9" ht="12.75">
      <c r="A147" s="37"/>
      <c r="B147" s="37"/>
      <c r="C147" s="37"/>
      <c r="D147" s="16" t="s">
        <v>25</v>
      </c>
      <c r="E147" s="38">
        <f>E148+E149</f>
        <v>476515.16</v>
      </c>
      <c r="F147" s="38">
        <f>F148+F149</f>
        <v>339071.79000000004</v>
      </c>
      <c r="G147" s="38">
        <f>G148+G149</f>
        <v>815586.9500000001</v>
      </c>
      <c r="I147" s="39"/>
    </row>
    <row r="148" spans="1:9" ht="12.75">
      <c r="A148" s="37"/>
      <c r="B148" s="37"/>
      <c r="C148" s="37"/>
      <c r="D148" s="22" t="s">
        <v>26</v>
      </c>
      <c r="E148" s="35">
        <f>E104+E107+E111+E114+E120+E130+E133+E138</f>
        <v>420319.12</v>
      </c>
      <c r="F148" s="35">
        <f>F104+F107+F111+F114+F120+F130+F133+F138</f>
        <v>271939.79000000004</v>
      </c>
      <c r="G148" s="35">
        <f>G104+G107+G111+G114+G120+G130+G133+G138</f>
        <v>692258.91</v>
      </c>
      <c r="I148" s="39"/>
    </row>
    <row r="149" spans="1:9" ht="12.75">
      <c r="A149" s="37"/>
      <c r="B149" s="37"/>
      <c r="C149" s="37"/>
      <c r="D149" s="22" t="s">
        <v>27</v>
      </c>
      <c r="E149" s="35">
        <f>E97+E106+E144+E105</f>
        <v>56196.04</v>
      </c>
      <c r="F149" s="35">
        <f>F97+F106+F144+F105</f>
        <v>67132</v>
      </c>
      <c r="G149" s="35">
        <f>G97+G106+G144+G105</f>
        <v>123328.04000000001</v>
      </c>
      <c r="I149" s="39"/>
    </row>
    <row r="150" spans="1:9" ht="12.75">
      <c r="A150" s="37"/>
      <c r="B150" s="37"/>
      <c r="C150" s="37"/>
      <c r="D150" s="40" t="s">
        <v>28</v>
      </c>
      <c r="E150" s="41">
        <f>E148+E149</f>
        <v>476515.16</v>
      </c>
      <c r="F150" s="41">
        <f>F148+F149</f>
        <v>339071.79000000004</v>
      </c>
      <c r="G150" s="41">
        <f>G148+G149</f>
        <v>815586.9500000001</v>
      </c>
      <c r="I150" s="39"/>
    </row>
    <row r="151" spans="1:9" ht="12" customHeight="1">
      <c r="A151" s="37"/>
      <c r="B151" s="37"/>
      <c r="C151" s="37"/>
      <c r="D151" s="22"/>
      <c r="E151" s="41"/>
      <c r="F151" s="41"/>
      <c r="G151" s="41"/>
      <c r="I151" s="39"/>
    </row>
    <row r="152" spans="1:9" ht="12.75">
      <c r="A152" s="37"/>
      <c r="B152" s="37"/>
      <c r="C152" s="37"/>
      <c r="D152" s="16" t="s">
        <v>29</v>
      </c>
      <c r="E152" s="38">
        <f>E153+E154</f>
        <v>24799926.619999997</v>
      </c>
      <c r="F152" s="38">
        <f>F153+F154</f>
        <v>339071.79000000004</v>
      </c>
      <c r="G152" s="38">
        <f>G153+G154</f>
        <v>25138998.409999996</v>
      </c>
      <c r="I152" s="39"/>
    </row>
    <row r="153" spans="1:9" ht="12.75">
      <c r="A153" s="37"/>
      <c r="B153" s="37"/>
      <c r="C153" s="37"/>
      <c r="D153" s="20" t="s">
        <v>30</v>
      </c>
      <c r="E153" s="35">
        <v>22276892.63</v>
      </c>
      <c r="F153" s="35">
        <f>F148</f>
        <v>271939.79000000004</v>
      </c>
      <c r="G153" s="35">
        <f>E153+F153</f>
        <v>22548832.419999998</v>
      </c>
      <c r="I153" s="39"/>
    </row>
    <row r="154" spans="1:9" ht="12.75">
      <c r="A154" s="37"/>
      <c r="B154" s="37"/>
      <c r="C154" s="37"/>
      <c r="D154" s="20" t="s">
        <v>31</v>
      </c>
      <c r="E154" s="35">
        <v>2523033.99</v>
      </c>
      <c r="F154" s="35">
        <f>F149</f>
        <v>67132</v>
      </c>
      <c r="G154" s="35">
        <f>E154+F154</f>
        <v>2590165.99</v>
      </c>
      <c r="I154" s="39"/>
    </row>
    <row r="155" spans="1:9" ht="12.75">
      <c r="A155" s="37"/>
      <c r="B155" s="37"/>
      <c r="C155" s="37"/>
      <c r="D155" s="20"/>
      <c r="E155" s="35"/>
      <c r="F155" s="35"/>
      <c r="G155" s="35"/>
      <c r="I155" s="42"/>
    </row>
    <row r="156" spans="1:9" ht="12.75">
      <c r="A156" s="37"/>
      <c r="B156" s="37"/>
      <c r="C156" s="37"/>
      <c r="D156" s="20" t="s">
        <v>32</v>
      </c>
      <c r="E156" s="35">
        <f>E153</f>
        <v>22276892.63</v>
      </c>
      <c r="F156" s="35">
        <f>F153</f>
        <v>271939.79000000004</v>
      </c>
      <c r="G156" s="35">
        <f>G153</f>
        <v>22548832.419999998</v>
      </c>
      <c r="I156" s="42"/>
    </row>
    <row r="157" spans="1:9" ht="12.75">
      <c r="A157" s="37"/>
      <c r="B157" s="37"/>
      <c r="C157" s="37"/>
      <c r="D157" s="43" t="s">
        <v>33</v>
      </c>
      <c r="E157" s="35">
        <f>E91</f>
        <v>21691144.16</v>
      </c>
      <c r="F157" s="35">
        <f>F91</f>
        <v>167119.87</v>
      </c>
      <c r="G157" s="35">
        <f>G91</f>
        <v>21858264.03</v>
      </c>
      <c r="I157" s="44"/>
    </row>
    <row r="158" spans="1:9" ht="12.75">
      <c r="A158" s="37"/>
      <c r="B158" s="37"/>
      <c r="C158" s="37"/>
      <c r="D158" s="43" t="s">
        <v>34</v>
      </c>
      <c r="E158" s="35">
        <f>E156-E157</f>
        <v>585748.4699999988</v>
      </c>
      <c r="F158" s="35">
        <f>F156-F157</f>
        <v>104819.92000000004</v>
      </c>
      <c r="G158" s="35">
        <f>G156-G157</f>
        <v>690568.3899999969</v>
      </c>
      <c r="I158" s="44"/>
    </row>
    <row r="159" spans="1:9" ht="12.75" customHeight="1">
      <c r="A159" s="37"/>
      <c r="B159" s="37"/>
      <c r="C159" s="37"/>
      <c r="D159" s="22"/>
      <c r="E159" s="35"/>
      <c r="F159" s="35"/>
      <c r="G159" s="45"/>
      <c r="I159" s="46"/>
    </row>
    <row r="160" spans="1:9" ht="12.75">
      <c r="A160" s="37"/>
      <c r="B160" s="37"/>
      <c r="C160" s="37"/>
      <c r="D160" s="20" t="s">
        <v>35</v>
      </c>
      <c r="E160" s="35">
        <f>E154</f>
        <v>2523033.99</v>
      </c>
      <c r="F160" s="35">
        <f>F154</f>
        <v>67132</v>
      </c>
      <c r="G160" s="35">
        <f>G154</f>
        <v>2590165.99</v>
      </c>
      <c r="I160" s="39"/>
    </row>
    <row r="161" spans="1:9" ht="12.75">
      <c r="A161" s="37"/>
      <c r="B161" s="37"/>
      <c r="C161" s="37"/>
      <c r="D161" s="20" t="s">
        <v>36</v>
      </c>
      <c r="E161" s="35">
        <f>E92</f>
        <v>5492830.86</v>
      </c>
      <c r="F161" s="35">
        <f>F92</f>
        <v>58059.56</v>
      </c>
      <c r="G161" s="35">
        <f>G92</f>
        <v>5550890.42</v>
      </c>
      <c r="I161" s="39"/>
    </row>
    <row r="162" spans="1:9" ht="12.75">
      <c r="A162" s="37"/>
      <c r="B162" s="37"/>
      <c r="C162" s="37"/>
      <c r="D162" s="20" t="s">
        <v>37</v>
      </c>
      <c r="E162" s="35">
        <f>E160-E161</f>
        <v>-2969796.87</v>
      </c>
      <c r="F162" s="35">
        <f>F160-F161</f>
        <v>9072.440000000002</v>
      </c>
      <c r="G162" s="35">
        <f>G160-G161</f>
        <v>-2960724.4299999997</v>
      </c>
      <c r="I162" s="39"/>
    </row>
    <row r="163" spans="1:7" ht="12.75">
      <c r="A163" s="37"/>
      <c r="B163" s="37"/>
      <c r="C163" s="37"/>
      <c r="D163" s="47" t="s">
        <v>38</v>
      </c>
      <c r="E163" s="35"/>
      <c r="F163" s="35"/>
      <c r="G163" s="35"/>
    </row>
    <row r="164" spans="1:9" ht="12.75">
      <c r="A164" s="37"/>
      <c r="B164" s="37"/>
      <c r="C164" s="37"/>
      <c r="D164" s="20" t="s">
        <v>39</v>
      </c>
      <c r="E164" s="35">
        <f>E152</f>
        <v>24799926.619999997</v>
      </c>
      <c r="F164" s="35">
        <f>F152</f>
        <v>339071.79000000004</v>
      </c>
      <c r="G164" s="35">
        <f>G152</f>
        <v>25138998.409999996</v>
      </c>
      <c r="I164" s="39"/>
    </row>
    <row r="165" spans="1:9" ht="12.75">
      <c r="A165" s="48"/>
      <c r="B165" s="49"/>
      <c r="C165" s="49"/>
      <c r="D165" s="43" t="s">
        <v>40</v>
      </c>
      <c r="E165" s="50">
        <f>E90</f>
        <v>27183975.02</v>
      </c>
      <c r="F165" s="50">
        <f>F90</f>
        <v>225179.43</v>
      </c>
      <c r="G165" s="50">
        <f>G90</f>
        <v>27409154.450000003</v>
      </c>
      <c r="I165" s="39"/>
    </row>
    <row r="166" spans="1:9" ht="12.75">
      <c r="A166" s="51"/>
      <c r="B166" s="49"/>
      <c r="C166" s="49"/>
      <c r="D166" s="52" t="s">
        <v>41</v>
      </c>
      <c r="E166" s="50">
        <f>E164-E165</f>
        <v>-2384048.4000000022</v>
      </c>
      <c r="F166" s="50">
        <f>F164-F165</f>
        <v>113892.36000000004</v>
      </c>
      <c r="G166" s="50">
        <f>G164-G165</f>
        <v>-2270156.0400000066</v>
      </c>
      <c r="I166" s="39"/>
    </row>
    <row r="167" spans="1:9" ht="12.75">
      <c r="A167" s="51"/>
      <c r="B167" s="49"/>
      <c r="C167" s="49"/>
      <c r="D167" s="52"/>
      <c r="E167" s="50"/>
      <c r="F167" s="50"/>
      <c r="G167" s="50"/>
      <c r="I167" s="39"/>
    </row>
    <row r="168" spans="1:9" ht="12.75">
      <c r="A168" s="51"/>
      <c r="B168" s="49"/>
      <c r="C168" s="49"/>
      <c r="D168" s="52"/>
      <c r="E168" s="50"/>
      <c r="F168" s="53"/>
      <c r="G168" s="50"/>
      <c r="I168" s="39"/>
    </row>
    <row r="169" spans="1:9" ht="12.75">
      <c r="A169" s="51"/>
      <c r="B169" s="49"/>
      <c r="C169" s="49"/>
      <c r="D169" s="52"/>
      <c r="E169" s="50"/>
      <c r="F169" s="50"/>
      <c r="G169" s="35"/>
      <c r="I169" s="39"/>
    </row>
    <row r="170" spans="1:9" ht="12.75" customHeight="1">
      <c r="A170" s="51"/>
      <c r="B170" s="54"/>
      <c r="C170" s="49"/>
      <c r="D170" s="55"/>
      <c r="F170" s="50"/>
      <c r="G170" s="38"/>
      <c r="I170" s="39"/>
    </row>
    <row r="171" spans="1:9" ht="12.75" customHeight="1">
      <c r="A171" s="51"/>
      <c r="B171" s="54"/>
      <c r="C171" s="49"/>
      <c r="D171" s="55"/>
      <c r="E171" s="50"/>
      <c r="G171" s="35"/>
      <c r="I171" s="39"/>
    </row>
    <row r="172" spans="1:7" ht="12.75">
      <c r="A172" s="57"/>
      <c r="B172" s="58"/>
      <c r="C172" s="58"/>
      <c r="D172" s="59"/>
      <c r="E172" s="50"/>
      <c r="F172" s="50"/>
      <c r="G172" s="50"/>
    </row>
    <row r="173" spans="1:7" ht="12.75">
      <c r="A173" s="57"/>
      <c r="B173" s="58"/>
      <c r="C173" s="58"/>
      <c r="D173" s="59"/>
      <c r="E173" s="50"/>
      <c r="F173" s="50"/>
      <c r="G173" s="60"/>
    </row>
    <row r="174" spans="1:7" ht="8.25" customHeight="1">
      <c r="A174" s="57"/>
      <c r="B174" s="58"/>
      <c r="C174" s="58"/>
      <c r="D174" s="59"/>
      <c r="E174" s="50"/>
      <c r="F174" s="50"/>
      <c r="G174" s="50"/>
    </row>
    <row r="175" spans="2:7" ht="11.25" customHeight="1">
      <c r="B175" s="62"/>
      <c r="C175" s="62"/>
      <c r="D175" s="63"/>
      <c r="E175" s="50"/>
      <c r="F175" s="50"/>
      <c r="G175" s="50"/>
    </row>
    <row r="176" spans="2:7" ht="12.75">
      <c r="B176" s="62"/>
      <c r="C176" s="62"/>
      <c r="D176" s="63"/>
      <c r="E176" s="50"/>
      <c r="F176" s="50"/>
      <c r="G176" s="50"/>
    </row>
    <row r="177" spans="2:7" ht="12.75">
      <c r="B177" s="62"/>
      <c r="C177" s="62"/>
      <c r="D177" s="64"/>
      <c r="E177" s="50"/>
      <c r="F177" s="50"/>
      <c r="G177" s="50"/>
    </row>
    <row r="178" spans="2:7" ht="12.75">
      <c r="B178" s="62"/>
      <c r="C178" s="62"/>
      <c r="D178" s="43"/>
      <c r="E178" s="122"/>
      <c r="F178" s="50"/>
      <c r="G178" s="50"/>
    </row>
    <row r="179" spans="2:7" ht="12.75">
      <c r="B179" s="62"/>
      <c r="C179" s="62"/>
      <c r="D179" s="43"/>
      <c r="E179" s="123"/>
      <c r="F179" s="50"/>
      <c r="G179" s="50"/>
    </row>
    <row r="180" spans="2:7" ht="12.75">
      <c r="B180" s="62"/>
      <c r="C180" s="62"/>
      <c r="D180" s="124"/>
      <c r="E180" s="50"/>
      <c r="F180" s="66"/>
      <c r="G180" s="50"/>
    </row>
    <row r="181" spans="2:7" ht="12.75">
      <c r="B181" s="62"/>
      <c r="C181" s="62"/>
      <c r="D181" s="124"/>
      <c r="E181" s="50"/>
      <c r="F181" s="66"/>
      <c r="G181" s="50"/>
    </row>
    <row r="182" spans="2:7" ht="12.75">
      <c r="B182" s="62"/>
      <c r="C182" s="62"/>
      <c r="D182" s="124"/>
      <c r="E182" s="50"/>
      <c r="F182" s="66"/>
      <c r="G182" s="50"/>
    </row>
    <row r="183" spans="2:7" ht="12.75">
      <c r="B183" s="62"/>
      <c r="C183" s="62"/>
      <c r="D183" s="124"/>
      <c r="E183" s="50"/>
      <c r="F183" s="66"/>
      <c r="G183" s="50"/>
    </row>
    <row r="184" spans="2:7" ht="12.75">
      <c r="B184" s="62"/>
      <c r="C184" s="62"/>
      <c r="D184" s="43"/>
      <c r="E184" s="50"/>
      <c r="F184" s="66"/>
      <c r="G184" s="123"/>
    </row>
    <row r="185" spans="2:7" ht="12.75">
      <c r="B185" s="62"/>
      <c r="C185" s="62"/>
      <c r="D185" s="67"/>
      <c r="E185" s="66"/>
      <c r="F185" s="66"/>
      <c r="G185" s="41"/>
    </row>
    <row r="186" spans="2:7" ht="12.75">
      <c r="B186" s="62"/>
      <c r="C186" s="62"/>
      <c r="D186" s="67"/>
      <c r="E186" s="66"/>
      <c r="F186" s="66"/>
      <c r="G186" s="41"/>
    </row>
    <row r="187" spans="2:7" ht="12.75">
      <c r="B187" s="62"/>
      <c r="C187" s="62"/>
      <c r="D187" s="67"/>
      <c r="E187" s="66"/>
      <c r="F187" s="66"/>
      <c r="G187" s="41"/>
    </row>
  </sheetData>
  <mergeCells count="30">
    <mergeCell ref="B136:B137"/>
    <mergeCell ref="A120:A129"/>
    <mergeCell ref="A8:A15"/>
    <mergeCell ref="B12:B15"/>
    <mergeCell ref="A107:A110"/>
    <mergeCell ref="B108:B110"/>
    <mergeCell ref="A17:A19"/>
    <mergeCell ref="A67:A68"/>
    <mergeCell ref="A25:A63"/>
    <mergeCell ref="B47:B63"/>
    <mergeCell ref="A2:A7"/>
    <mergeCell ref="B3:B7"/>
    <mergeCell ref="B9:B10"/>
    <mergeCell ref="A114:A119"/>
    <mergeCell ref="B115:B117"/>
    <mergeCell ref="B118:B119"/>
    <mergeCell ref="B98:B99"/>
    <mergeCell ref="B103:B106"/>
    <mergeCell ref="B72:B76"/>
    <mergeCell ref="B31:B43"/>
    <mergeCell ref="A146:D146"/>
    <mergeCell ref="A21:A24"/>
    <mergeCell ref="A77:A90"/>
    <mergeCell ref="B78:B90"/>
    <mergeCell ref="A97:A99"/>
    <mergeCell ref="A102:A106"/>
    <mergeCell ref="A71:A76"/>
    <mergeCell ref="A142:A144"/>
    <mergeCell ref="A130:A132"/>
    <mergeCell ref="A133:A137"/>
  </mergeCells>
  <printOptions/>
  <pageMargins left="0.3" right="0.53" top="1" bottom="1" header="0.5" footer="0.5"/>
  <pageSetup horizontalDpi="600" verticalDpi="600" orientation="portrait" paperSize="9" r:id="rId1"/>
  <headerFooter alignWithMargins="0">
    <oddHeader xml:space="preserve">&amp;CZał. Nr 2 b do Uchwały Rady Miejskiej w Jezioranach Nr  XXIV/219 /2013  z dnia  24.06.2013r. Uzupełnienie  do zmian w budżecie gminy na rok 2013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2013-06-28T14:45:43Z</cp:lastPrinted>
  <dcterms:created xsi:type="dcterms:W3CDTF">1997-02-26T13:46:56Z</dcterms:created>
  <dcterms:modified xsi:type="dcterms:W3CDTF">2013-06-28T15:38:27Z</dcterms:modified>
  <cp:category/>
  <cp:version/>
  <cp:contentType/>
  <cp:contentStatus/>
</cp:coreProperties>
</file>