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<sst xmlns="http://schemas.openxmlformats.org/spreadsheetml/2006/main" count="196" uniqueCount="121">
  <si>
    <t>Plan zadań inwestycyjnych na rok 2017</t>
  </si>
  <si>
    <t>Rozdz.</t>
  </si>
  <si>
    <t>§*</t>
  </si>
  <si>
    <t>Planowane wydatki inwestycyjne wieloletnie przewidziane do realizacji w 2017 r.</t>
  </si>
  <si>
    <t>Planowane wydatki inwestycyjne roczne</t>
  </si>
  <si>
    <t>Nazwa zadania inwestycyjnego</t>
  </si>
  <si>
    <t>rok budżetowy 2017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</si>
  <si>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</si>
  <si>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</si>
  <si>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</si>
  <si>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</si>
  <si>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</si>
  <si>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</si>
  <si>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</si>
  <si>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Infrastruktura wodociągowa i sanitacyjna wsi</t>
  </si>
  <si>
    <t xml:space="preserve">Wydatki inwestycyjne jednostek budzetowych </t>
  </si>
  <si>
    <r>
      <t xml:space="preserve">Projekt budowy sieci Tłokowo ( </t>
    </r>
    <r>
      <rPr>
        <sz val="6"/>
        <rFont val="Times New Roman"/>
        <family val="1"/>
      </rPr>
      <t>do.p.Rosiak)</t>
    </r>
  </si>
  <si>
    <t xml:space="preserve">Wykonanie dokumentacji na budowę sieci wodociagowej Kol. J-ny-Krokowo </t>
  </si>
  <si>
    <r>
      <t xml:space="preserve">Budowa sieci wodociagowej Olszewnik - Tłokowo+PROJEKT ( </t>
    </r>
    <r>
      <rPr>
        <i/>
        <sz val="6"/>
        <rFont val="Times New Roman"/>
        <family val="1"/>
      </rPr>
      <t xml:space="preserve"> p.Smagała, Zwierzchowski...)</t>
    </r>
  </si>
  <si>
    <t>Budowa sieci wodociągowej z przyłączami w Studziance II etap,PROW 63,63 %</t>
  </si>
  <si>
    <r>
      <t xml:space="preserve">Budowa sieci wodociągowej Modliny-Franknowo </t>
    </r>
    <r>
      <rPr>
        <sz val="9"/>
        <color indexed="36"/>
        <rFont val="Times New Roman"/>
        <family val="1"/>
      </rPr>
      <t xml:space="preserve"> I etapPROW 63,63%</t>
    </r>
  </si>
  <si>
    <t>Modernizacja Stacji Uzdatniania Wody w J-nach 380.000 zł netto,brutto 467.400, VAT 87.400 RPO 85%</t>
  </si>
  <si>
    <r>
      <t xml:space="preserve">Budowa sieci wodociągowej KALIS -Wilkiejmy,PROW 63,63%   </t>
    </r>
    <r>
      <rPr>
        <b/>
        <sz val="6"/>
        <rFont val="Times New Roman"/>
        <family val="1"/>
      </rPr>
      <t>Rok 2016 wprowadzono  tylko w dz.900</t>
    </r>
  </si>
  <si>
    <t>budowa wodociagu Tłokowo Rosiak PROW 63,63%</t>
  </si>
  <si>
    <t>Budowa wodociagu Jny Kol.JnyProw 63,63%</t>
  </si>
  <si>
    <r>
      <t>Budowa sieci wodociągowej Modliny-Franknowo</t>
    </r>
    <r>
      <rPr>
        <sz val="9"/>
        <color indexed="10"/>
        <rFont val="Times New Roman"/>
        <family val="1"/>
      </rPr>
      <t xml:space="preserve"> I I etap PROW 63,63 %</t>
    </r>
  </si>
  <si>
    <t>600</t>
  </si>
  <si>
    <t>60016</t>
  </si>
  <si>
    <t>Drogi publiczne  gminne</t>
  </si>
  <si>
    <t xml:space="preserve">Przebudowa dróg gminnych wewnętrznych we Franknowie (objazd) SCHETYNÓWKA 50% </t>
  </si>
  <si>
    <t>Wykonanie projektu budowlanego na przebudowę ul. Parchimowicza i Barczewskiej</t>
  </si>
  <si>
    <t xml:space="preserve">Przebudowa drogi gminnej-ul. Łąkowa  </t>
  </si>
  <si>
    <t>Przebudowa drogi gminnej wewnętrznej we FRANKNOWIE dz. Nr 205</t>
  </si>
  <si>
    <t>Budowa i przebudowa drogi gminnej publicznej Franknowo-POLKAJMY Nr 163001N</t>
  </si>
  <si>
    <t>Budowa i przebudowa drogi gminnej publicznej Franknowo KRAMARZEWO 163001 N</t>
  </si>
  <si>
    <t>ZADANIA W RAMACH FUNDUSZU SOŁECKIEGO:</t>
  </si>
  <si>
    <t xml:space="preserve">Wydatki  na zakupy inwestycyjne  jednostek budżetowych  </t>
  </si>
  <si>
    <t>700</t>
  </si>
  <si>
    <t>GOSPODARKA MIESZKANIOWA</t>
  </si>
  <si>
    <t>70005</t>
  </si>
  <si>
    <t>Gospodarka gruntami i nieruchomościami</t>
  </si>
  <si>
    <t xml:space="preserve">Rozbiórka budynków  w Lekitach i Franknowie oraz budynku b.kina Warmia J-ny </t>
  </si>
  <si>
    <t>Budowa obiektów małej architektury( kapliczki) Franknowo- Wielewo  i przy ul. Barczewskiej  po 5.000 zł , w tym 2000 materiały</t>
  </si>
  <si>
    <t>Utwardzenie i zagospodarowanie terenu zielonego na Placu Zamkowym z przeznaczeniem na miejsca postojowe ( przed budynkiem Plac Zamkowy 5) po uzyskaniu zgody konserwatora</t>
  </si>
  <si>
    <t>Wykonanie inwentaryzacji budowlanej  budynku Kajki 20 RPO 85 %</t>
  </si>
  <si>
    <t xml:space="preserve">Budowa przystanku PKS J-ny z projektem i dokumentacją konserwator ską   Małe projektyPROW 63,63% </t>
  </si>
  <si>
    <t xml:space="preserve">Utwardzenie ścieżki od ul. Kasprowicza do mostku na rzece Symsarna  (Małe projekty ) PROW 63,63 % </t>
  </si>
  <si>
    <t xml:space="preserve">Wykonanie placu zabaw na działce nad rzeką Symsarna(Małe Projekty)   PROW 63,63 % </t>
  </si>
  <si>
    <t>Wykonanie siłowni zewnętrznej na placu przy fosie ( Małe projekty)  PROW 63,63 %</t>
  </si>
  <si>
    <t>6060</t>
  </si>
  <si>
    <t>wybudowanie obiektów małej architektury</t>
  </si>
  <si>
    <t>Wykup nieruchomosci</t>
  </si>
  <si>
    <t>750</t>
  </si>
  <si>
    <t xml:space="preserve">ADMINISTRACJA PUBLICZNA </t>
  </si>
  <si>
    <t>75023</t>
  </si>
  <si>
    <t xml:space="preserve">Urząd Miejski </t>
  </si>
  <si>
    <t xml:space="preserve">Wydatki inwestycyjne jednostek budżetowych </t>
  </si>
  <si>
    <t>Dokumentacja konserwatorska odtworzenia pierwotnej elewacji budynku UM i PIWNIC zamkowych 50.000 zł 2017r- roboty budowlane 1 mln zl rok 2019 z RPO 63,63 %</t>
  </si>
  <si>
    <t>Program -ewidencja dróg</t>
  </si>
  <si>
    <t>Program - ewidencja zabytków</t>
  </si>
  <si>
    <t>Zakup komputerów</t>
  </si>
  <si>
    <t>Pozostała działalność</t>
  </si>
  <si>
    <t>Wykonanie trwałego   rysu historycznego  na  tablicy  sołectwo  Tłokowo</t>
  </si>
  <si>
    <t>BEZPIECZEŃSTWO PUBLICZNE I OCHRONA P.POŻ</t>
  </si>
  <si>
    <t>Ochotnicze straże pożarne</t>
  </si>
  <si>
    <t>6050</t>
  </si>
  <si>
    <t>Budowa bazy lokalowej dla OSP Jeziorany</t>
  </si>
  <si>
    <t>Rozbudowa bazy lokalowej dla OSP Radostowo</t>
  </si>
  <si>
    <t>Rozbudowa bazy lokalowej dla OSP Derc</t>
  </si>
  <si>
    <t>Wydatki inwestycyjne jednostek budżetowych</t>
  </si>
  <si>
    <t>Rozbudowa bazy lokalowej dla OSP J-ny + projekt RPO 85 %</t>
  </si>
  <si>
    <t>801</t>
  </si>
  <si>
    <t xml:space="preserve">OŚWIATA I WYCHOWANIE </t>
  </si>
  <si>
    <t>80104</t>
  </si>
  <si>
    <t>Przedszkola</t>
  </si>
  <si>
    <t xml:space="preserve">Wydatki na zakupy inwestycyjne </t>
  </si>
  <si>
    <t xml:space="preserve"> wykonanie placu zabaw</t>
  </si>
  <si>
    <t>Gimnazja</t>
  </si>
  <si>
    <t xml:space="preserve">Wydatki inwestycyjne </t>
  </si>
  <si>
    <t xml:space="preserve">Adaptacja lokalu mieszkalnego na sale szkolne w Zespole Szkół w J-nach  RPO 85 % </t>
  </si>
  <si>
    <t>900</t>
  </si>
  <si>
    <t>GOSPODARKA KOMUNALNA I OCHRONA ŚRODOWISKA</t>
  </si>
  <si>
    <t>90001</t>
  </si>
  <si>
    <t>Gospodarka ściekowa i ochrona wód</t>
  </si>
  <si>
    <t>6057</t>
  </si>
  <si>
    <t>Budowa kanalizacji sanitarnej wyk razem z siecią  wodociągową  KALIS-Wilkiejmy RPO  63,63 %%</t>
  </si>
  <si>
    <t xml:space="preserve">Modernizacja przepompowni scieków Wójtówko 68.500,netto 85.000 brutto, VAYT 19.500 RPO 85 % </t>
  </si>
  <si>
    <t>6059</t>
  </si>
  <si>
    <t>Gospodarka odpadami</t>
  </si>
  <si>
    <t>PSZOK</t>
  </si>
  <si>
    <t>Punkt Selektywnej Zbiórki Odpadów komunalnych</t>
  </si>
  <si>
    <t>Wydatki inwestycyjne jednostek budżet</t>
  </si>
  <si>
    <t>Wydatki na zakupy inwestycyjne</t>
  </si>
  <si>
    <t xml:space="preserve">Oświetlenie uliczne </t>
  </si>
  <si>
    <t>Wydatki na zakupy inwestycyjne jednostek budżetowych</t>
  </si>
  <si>
    <t xml:space="preserve">Budowa oświetlenia LED z detektorem ruchu ul.Kasztanowa i Polna ( projekt 2016) </t>
  </si>
  <si>
    <t xml:space="preserve">Modernizacja oświetlenia ulicznego w J-nach wymiana zegarów, wymiana zabezpieczeń LGD 85 % </t>
  </si>
  <si>
    <t xml:space="preserve">Projek budowy oświetlenia LED z detektorem  ruchu ul.Parchimowicza 9.000,budowa planowana w 2018r. RPO 85 % </t>
  </si>
  <si>
    <t xml:space="preserve">Zakupy inwestycyjne </t>
  </si>
  <si>
    <t>Wdrożenie programu NEKROPOLIS</t>
  </si>
  <si>
    <t>Odbudowa muru wokół cmentarza</t>
  </si>
  <si>
    <t xml:space="preserve">Odbudowa muru wokół cmentarza  RPO 85 % </t>
  </si>
  <si>
    <t>Budowa alejek na cmentarzu komunalnym RPO 85 %</t>
  </si>
  <si>
    <t>KULTURA I OCHRONA DZIEDZICTWA NARODOWEGO</t>
  </si>
  <si>
    <t>Domy i ośrodki kultury świetlice i kluby</t>
  </si>
  <si>
    <t xml:space="preserve">Pozostała działalność </t>
  </si>
  <si>
    <t>Zakup ciagnika</t>
  </si>
  <si>
    <t>926</t>
  </si>
  <si>
    <t>KULTURA FIZYCZNA I SPORT</t>
  </si>
  <si>
    <t>92601</t>
  </si>
  <si>
    <t>Obiekty sportowe</t>
  </si>
  <si>
    <t>92695</t>
  </si>
  <si>
    <t>Zakup szafy chłodniczej  OSIR</t>
  </si>
  <si>
    <t xml:space="preserve"> </t>
  </si>
  <si>
    <t>RAZEM</t>
  </si>
  <si>
    <t>Razem żródła pokrycia inwestycji jednorocznych 2016</t>
  </si>
  <si>
    <t xml:space="preserve">Ogółem inwestycje wieloletnie i jednoroczne </t>
  </si>
  <si>
    <t xml:space="preserve">FUNdusz Sołecki </t>
  </si>
  <si>
    <t>ROLNICTWO I ŁOWIECTWO</t>
  </si>
  <si>
    <t>TRANSPORT I ŁĄCZNOŚĆ</t>
  </si>
  <si>
    <r>
      <t xml:space="preserve">   Zał. Nr</t>
    </r>
    <r>
      <rPr>
        <b/>
        <sz val="11"/>
        <color indexed="8"/>
        <rFont val="Calibri"/>
        <family val="2"/>
      </rPr>
      <t xml:space="preserve"> 3</t>
    </r>
    <r>
      <rPr>
        <sz val="11"/>
        <color theme="1"/>
        <rFont val="Calibri"/>
        <family val="2"/>
      </rPr>
      <t xml:space="preserve"> do Uchwały Rady Miejskiej w Jezioranach NrXXV/180/17 z dnia 28.01.2017W sprawie uchwalenia  budżetu GMINY na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</si>
</sst>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i/>
      <sz val="6"/>
      <name val="Times New Roman"/>
      <family val="1"/>
    </font>
    <font>
      <sz val="9"/>
      <name val="Times New Roman"/>
      <family val="1"/>
    </font>
    <font>
      <sz val="9"/>
      <color indexed="36"/>
      <name val="Times New Roman"/>
      <family val="1"/>
    </font>
    <font>
      <b/>
      <sz val="6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 CE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7" fillId="0" borderId="0" xfId="0" applyFont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0" xfId="51" applyFont="1" applyFill="1" applyBorder="1" applyAlignment="1">
      <alignment horizontal="left" vertical="top" wrapText="1"/>
      <protection/>
    </xf>
    <xf numFmtId="0" fontId="4" fillId="33" borderId="11" xfId="51" applyFont="1" applyFill="1" applyBorder="1" applyAlignment="1">
      <alignment vertical="top" wrapText="1"/>
      <protection/>
    </xf>
    <xf numFmtId="0" fontId="4" fillId="33" borderId="12" xfId="51" applyFont="1" applyFill="1" applyBorder="1" applyAlignment="1">
      <alignment vertical="top" wrapText="1"/>
      <protection/>
    </xf>
    <xf numFmtId="0" fontId="4" fillId="33" borderId="13" xfId="51" applyFont="1" applyFill="1" applyBorder="1" applyAlignment="1">
      <alignment vertical="top" wrapText="1"/>
      <protection/>
    </xf>
    <xf numFmtId="0" fontId="4" fillId="33" borderId="14" xfId="51" applyFont="1" applyFill="1" applyBorder="1" applyAlignment="1">
      <alignment vertical="top"/>
      <protection/>
    </xf>
    <xf numFmtId="1" fontId="4" fillId="33" borderId="14" xfId="51" applyNumberFormat="1" applyFont="1" applyFill="1" applyBorder="1" applyAlignment="1">
      <alignment vertical="top"/>
      <protection/>
    </xf>
    <xf numFmtId="0" fontId="4" fillId="33" borderId="14" xfId="51" applyFont="1" applyFill="1" applyBorder="1" applyAlignment="1">
      <alignment vertical="top" wrapText="1"/>
      <protection/>
    </xf>
    <xf numFmtId="0" fontId="4" fillId="33" borderId="10" xfId="51" applyFont="1" applyFill="1" applyBorder="1" applyAlignment="1">
      <alignment vertical="top" wrapText="1"/>
      <protection/>
    </xf>
    <xf numFmtId="0" fontId="5" fillId="0" borderId="15" xfId="51" applyFont="1" applyBorder="1" applyAlignment="1">
      <alignment horizontal="left" vertical="top"/>
      <protection/>
    </xf>
    <xf numFmtId="1" fontId="5" fillId="0" borderId="15" xfId="51" applyNumberFormat="1" applyFont="1" applyBorder="1" applyAlignment="1">
      <alignment horizontal="left" vertical="top"/>
      <protection/>
    </xf>
    <xf numFmtId="0" fontId="5" fillId="0" borderId="15" xfId="51" applyFont="1" applyBorder="1" applyAlignment="1">
      <alignment horizontal="left" vertical="top" wrapText="1"/>
      <protection/>
    </xf>
    <xf numFmtId="49" fontId="4" fillId="0" borderId="15" xfId="51" applyNumberFormat="1" applyFont="1" applyBorder="1" applyAlignment="1">
      <alignment horizontal="left" vertical="top"/>
      <protection/>
    </xf>
    <xf numFmtId="0" fontId="4" fillId="0" borderId="15" xfId="51" applyFont="1" applyFill="1" applyBorder="1" applyAlignment="1">
      <alignment horizontal="left" vertical="top" wrapText="1"/>
      <protection/>
    </xf>
    <xf numFmtId="4" fontId="4" fillId="0" borderId="15" xfId="51" applyNumberFormat="1" applyFont="1" applyBorder="1" applyAlignment="1">
      <alignment horizontal="left" vertical="top"/>
      <protection/>
    </xf>
    <xf numFmtId="0" fontId="4" fillId="0" borderId="15" xfId="51" applyFont="1" applyBorder="1" applyAlignment="1">
      <alignment horizontal="left" vertical="top" wrapText="1"/>
      <protection/>
    </xf>
    <xf numFmtId="1" fontId="5" fillId="0" borderId="10" xfId="51" applyNumberFormat="1" applyFont="1" applyBorder="1" applyAlignment="1">
      <alignment horizontal="left" vertical="top"/>
      <protection/>
    </xf>
    <xf numFmtId="0" fontId="5" fillId="0" borderId="15" xfId="51" applyFont="1" applyBorder="1" applyAlignment="1">
      <alignment horizontal="left" vertical="top" wrapText="1"/>
      <protection/>
    </xf>
    <xf numFmtId="0" fontId="7" fillId="0" borderId="15" xfId="51" applyFont="1" applyBorder="1" applyAlignment="1">
      <alignment horizontal="left" vertical="top" wrapText="1"/>
      <protection/>
    </xf>
    <xf numFmtId="0" fontId="9" fillId="0" borderId="15" xfId="0" applyFont="1" applyBorder="1" applyAlignment="1">
      <alignment vertical="top" wrapText="1"/>
    </xf>
    <xf numFmtId="4" fontId="5" fillId="0" borderId="15" xfId="51" applyNumberFormat="1" applyFont="1" applyBorder="1" applyAlignment="1">
      <alignment horizontal="left" vertical="top"/>
      <protection/>
    </xf>
    <xf numFmtId="0" fontId="5" fillId="34" borderId="15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" fontId="4" fillId="0" borderId="15" xfId="51" applyNumberFormat="1" applyFont="1" applyBorder="1" applyAlignment="1">
      <alignment horizontal="left" vertical="top"/>
      <protection/>
    </xf>
    <xf numFmtId="1" fontId="4" fillId="0" borderId="16" xfId="51" applyNumberFormat="1" applyFont="1" applyBorder="1" applyAlignment="1">
      <alignment horizontal="left" vertical="top"/>
      <protection/>
    </xf>
    <xf numFmtId="0" fontId="4" fillId="0" borderId="17" xfId="51" applyFont="1" applyBorder="1" applyAlignment="1">
      <alignment horizontal="left" vertical="top" wrapText="1"/>
      <protection/>
    </xf>
    <xf numFmtId="1" fontId="4" fillId="0" borderId="16" xfId="51" applyNumberFormat="1" applyFont="1" applyBorder="1" applyAlignment="1">
      <alignment vertical="top"/>
      <protection/>
    </xf>
    <xf numFmtId="1" fontId="5" fillId="0" borderId="16" xfId="51" applyNumberFormat="1" applyFont="1" applyBorder="1" applyAlignment="1">
      <alignment vertical="top"/>
      <protection/>
    </xf>
    <xf numFmtId="4" fontId="5" fillId="0" borderId="15" xfId="51" applyNumberFormat="1" applyFont="1" applyBorder="1" applyAlignment="1">
      <alignment horizontal="left" vertical="top"/>
      <protection/>
    </xf>
    <xf numFmtId="0" fontId="13" fillId="0" borderId="15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1" fontId="5" fillId="0" borderId="16" xfId="51" applyNumberFormat="1" applyFont="1" applyBorder="1" applyAlignment="1">
      <alignment horizontal="left" vertical="top"/>
      <protection/>
    </xf>
    <xf numFmtId="49" fontId="4" fillId="0" borderId="16" xfId="51" applyNumberFormat="1" applyFont="1" applyBorder="1" applyAlignment="1">
      <alignment horizontal="left" vertical="top"/>
      <protection/>
    </xf>
    <xf numFmtId="4" fontId="4" fillId="0" borderId="17" xfId="51" applyNumberFormat="1" applyFont="1" applyBorder="1" applyAlignment="1">
      <alignment horizontal="left" vertical="top"/>
      <protection/>
    </xf>
    <xf numFmtId="0" fontId="4" fillId="0" borderId="10" xfId="51" applyFont="1" applyBorder="1" applyAlignment="1">
      <alignment horizontal="left" vertical="top" wrapText="1"/>
      <protection/>
    </xf>
    <xf numFmtId="4" fontId="4" fillId="0" borderId="14" xfId="51" applyNumberFormat="1" applyFont="1" applyBorder="1" applyAlignment="1">
      <alignment horizontal="left" vertical="top"/>
      <protection/>
    </xf>
    <xf numFmtId="0" fontId="14" fillId="0" borderId="15" xfId="0" applyFont="1" applyBorder="1" applyAlignment="1">
      <alignment vertical="top" wrapText="1"/>
    </xf>
    <xf numFmtId="1" fontId="5" fillId="0" borderId="16" xfId="51" applyNumberFormat="1" applyFont="1" applyBorder="1" applyAlignment="1">
      <alignment horizontal="left" vertical="top"/>
      <protection/>
    </xf>
    <xf numFmtId="0" fontId="5" fillId="0" borderId="15" xfId="0" applyFont="1" applyBorder="1" applyAlignment="1">
      <alignment vertical="top" wrapText="1"/>
    </xf>
    <xf numFmtId="4" fontId="5" fillId="0" borderId="15" xfId="51" applyNumberFormat="1" applyFont="1" applyBorder="1" applyAlignment="1">
      <alignment horizontal="left" vertical="top" wrapText="1"/>
      <protection/>
    </xf>
    <xf numFmtId="0" fontId="16" fillId="0" borderId="16" xfId="0" applyFont="1" applyBorder="1" applyAlignment="1">
      <alignment vertical="top"/>
    </xf>
    <xf numFmtId="0" fontId="17" fillId="0" borderId="15" xfId="51" applyFont="1" applyBorder="1" applyAlignment="1">
      <alignment vertical="top" wrapText="1"/>
      <protection/>
    </xf>
    <xf numFmtId="0" fontId="14" fillId="0" borderId="16" xfId="0" applyFont="1" applyBorder="1" applyAlignment="1">
      <alignment vertical="top"/>
    </xf>
    <xf numFmtId="0" fontId="9" fillId="0" borderId="15" xfId="51" applyFont="1" applyBorder="1" applyAlignment="1">
      <alignment vertical="top" wrapText="1"/>
      <protection/>
    </xf>
    <xf numFmtId="0" fontId="4" fillId="0" borderId="15" xfId="0" applyFont="1" applyBorder="1" applyAlignment="1">
      <alignment horizontal="left" vertical="top" wrapText="1"/>
    </xf>
    <xf numFmtId="49" fontId="4" fillId="0" borderId="18" xfId="51" applyNumberFormat="1" applyFont="1" applyBorder="1" applyAlignment="1">
      <alignment horizontal="left" vertical="top"/>
      <protection/>
    </xf>
    <xf numFmtId="1" fontId="4" fillId="0" borderId="18" xfId="51" applyNumberFormat="1" applyFont="1" applyBorder="1" applyAlignment="1">
      <alignment horizontal="left" vertical="top"/>
      <protection/>
    </xf>
    <xf numFmtId="1" fontId="4" fillId="0" borderId="14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57" fillId="0" borderId="15" xfId="0" applyFont="1" applyBorder="1" applyAlignment="1">
      <alignment vertical="top"/>
    </xf>
    <xf numFmtId="1" fontId="4" fillId="0" borderId="15" xfId="51" applyNumberFormat="1" applyFont="1" applyBorder="1" applyAlignment="1">
      <alignment vertical="top"/>
      <protection/>
    </xf>
    <xf numFmtId="0" fontId="16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9" fontId="17" fillId="0" borderId="18" xfId="51" applyNumberFormat="1" applyFont="1" applyBorder="1" applyAlignment="1">
      <alignment horizontal="left" vertical="top"/>
      <protection/>
    </xf>
    <xf numFmtId="4" fontId="14" fillId="0" borderId="15" xfId="0" applyNumberFormat="1" applyFont="1" applyBorder="1" applyAlignment="1">
      <alignment/>
    </xf>
    <xf numFmtId="49" fontId="4" fillId="0" borderId="14" xfId="51" applyNumberFormat="1" applyFont="1" applyBorder="1" applyAlignment="1">
      <alignment horizontal="left" vertical="top"/>
      <protection/>
    </xf>
    <xf numFmtId="1" fontId="4" fillId="0" borderId="14" xfId="51" applyNumberFormat="1" applyFont="1" applyBorder="1" applyAlignment="1">
      <alignment horizontal="left" vertical="top"/>
      <protection/>
    </xf>
    <xf numFmtId="0" fontId="4" fillId="0" borderId="15" xfId="0" applyFont="1" applyBorder="1" applyAlignment="1">
      <alignment/>
    </xf>
    <xf numFmtId="4" fontId="16" fillId="0" borderId="15" xfId="0" applyNumberFormat="1" applyFont="1" applyBorder="1" applyAlignment="1">
      <alignment/>
    </xf>
    <xf numFmtId="1" fontId="5" fillId="0" borderId="14" xfId="51" applyNumberFormat="1" applyFont="1" applyBorder="1" applyAlignment="1">
      <alignment vertical="top"/>
      <protection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58" fillId="0" borderId="14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59" fillId="0" borderId="16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49" fontId="4" fillId="0" borderId="19" xfId="51" applyNumberFormat="1" applyFont="1" applyBorder="1" applyAlignment="1">
      <alignment horizontal="left" vertical="top"/>
      <protection/>
    </xf>
    <xf numFmtId="0" fontId="5" fillId="0" borderId="15" xfId="51" applyFont="1" applyFill="1" applyBorder="1" applyAlignment="1">
      <alignment horizontal="left" vertical="top" wrapText="1"/>
      <protection/>
    </xf>
    <xf numFmtId="49" fontId="4" fillId="0" borderId="19" xfId="51" applyNumberFormat="1" applyFont="1" applyBorder="1" applyAlignment="1">
      <alignment vertical="top"/>
      <protection/>
    </xf>
    <xf numFmtId="49" fontId="4" fillId="0" borderId="14" xfId="51" applyNumberFormat="1" applyFont="1" applyBorder="1" applyAlignment="1">
      <alignment vertical="top"/>
      <protection/>
    </xf>
    <xf numFmtId="1" fontId="4" fillId="0" borderId="0" xfId="51" applyNumberFormat="1" applyFont="1" applyBorder="1" applyAlignment="1">
      <alignment horizontal="left" vertical="top"/>
      <protection/>
    </xf>
    <xf numFmtId="1" fontId="14" fillId="0" borderId="0" xfId="0" applyNumberFormat="1" applyFont="1" applyAlignment="1">
      <alignment vertical="top"/>
    </xf>
    <xf numFmtId="0" fontId="9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1" fontId="4" fillId="0" borderId="15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5" fillId="0" borderId="14" xfId="51" applyFont="1" applyFill="1" applyBorder="1" applyAlignment="1">
      <alignment horizontal="left" vertical="top" wrapText="1"/>
      <protection/>
    </xf>
    <xf numFmtId="0" fontId="5" fillId="0" borderId="0" xfId="51" applyFont="1" applyFill="1" applyBorder="1" applyAlignment="1">
      <alignment horizontal="left" vertical="top" wrapText="1"/>
      <protection/>
    </xf>
    <xf numFmtId="4" fontId="21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4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33" borderId="11" xfId="51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4" fillId="0" borderId="10" xfId="51" applyNumberFormat="1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  <xf numFmtId="49" fontId="4" fillId="0" borderId="14" xfId="51" applyNumberFormat="1" applyFont="1" applyBorder="1" applyAlignment="1">
      <alignment horizontal="left" vertical="top"/>
      <protection/>
    </xf>
    <xf numFmtId="1" fontId="5" fillId="0" borderId="10" xfId="51" applyNumberFormat="1" applyFont="1" applyBorder="1" applyAlignment="1">
      <alignment horizontal="left" vertical="top"/>
      <protection/>
    </xf>
    <xf numFmtId="1" fontId="5" fillId="0" borderId="14" xfId="51" applyNumberFormat="1" applyFont="1" applyBorder="1" applyAlignment="1">
      <alignment horizontal="left" vertical="top"/>
      <protection/>
    </xf>
    <xf numFmtId="49" fontId="4" fillId="0" borderId="10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49" fontId="4" fillId="0" borderId="19" xfId="51" applyNumberFormat="1" applyFont="1" applyBorder="1" applyAlignment="1">
      <alignment vertical="top"/>
      <protection/>
    </xf>
    <xf numFmtId="0" fontId="0" fillId="0" borderId="16" xfId="0" applyBorder="1" applyAlignment="1">
      <alignment vertical="top"/>
    </xf>
    <xf numFmtId="49" fontId="4" fillId="0" borderId="14" xfId="51" applyNumberFormat="1" applyFont="1" applyBorder="1" applyAlignment="1">
      <alignment vertical="top"/>
      <protection/>
    </xf>
    <xf numFmtId="0" fontId="4" fillId="0" borderId="14" xfId="0" applyFont="1" applyBorder="1" applyAlignment="1">
      <alignment vertical="top"/>
    </xf>
    <xf numFmtId="0" fontId="58" fillId="0" borderId="14" xfId="0" applyFont="1" applyBorder="1" applyAlignment="1">
      <alignment vertical="top"/>
    </xf>
    <xf numFmtId="4" fontId="21" fillId="0" borderId="11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vertical="top"/>
    </xf>
    <xf numFmtId="0" fontId="60" fillId="0" borderId="19" xfId="0" applyFont="1" applyBorder="1" applyAlignment="1">
      <alignment vertical="top"/>
    </xf>
    <xf numFmtId="0" fontId="60" fillId="0" borderId="14" xfId="0" applyFont="1" applyBorder="1" applyAlignment="1">
      <alignment vertical="top"/>
    </xf>
    <xf numFmtId="1" fontId="5" fillId="0" borderId="14" xfId="51" applyNumberFormat="1" applyFont="1" applyBorder="1" applyAlignment="1">
      <alignment vertical="top"/>
      <protection/>
    </xf>
    <xf numFmtId="4" fontId="13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6" fillId="0" borderId="19" xfId="0" applyFont="1" applyBorder="1" applyAlignment="1">
      <alignment vertical="top"/>
    </xf>
    <xf numFmtId="49" fontId="4" fillId="0" borderId="19" xfId="51" applyNumberFormat="1" applyFont="1" applyBorder="1" applyAlignment="1">
      <alignment horizontal="left" vertical="top"/>
      <protection/>
    </xf>
    <xf numFmtId="0" fontId="4" fillId="0" borderId="19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58" fillId="0" borderId="19" xfId="0" applyFont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Layout" workbookViewId="0" topLeftCell="A162">
      <selection activeCell="D36" sqref="D36"/>
    </sheetView>
  </sheetViews>
  <sheetFormatPr defaultColWidth="9.140625" defaultRowHeight="15"/>
  <cols>
    <col min="1" max="1" width="4.28125" style="0" customWidth="1"/>
    <col min="2" max="2" width="5.421875" style="0" customWidth="1"/>
    <col min="3" max="3" width="4.57421875" style="0" customWidth="1"/>
    <col min="4" max="4" width="15.8515625" style="0" customWidth="1"/>
    <col min="5" max="5" width="7.421875" style="0" customWidth="1"/>
    <col min="6" max="6" width="10.140625" style="0" customWidth="1"/>
    <col min="7" max="7" width="9.421875" style="0" customWidth="1"/>
    <col min="8" max="8" width="9.8515625" style="0" customWidth="1"/>
    <col min="9" max="9" width="8.421875" style="0" customWidth="1"/>
    <col min="10" max="10" width="10.7109375" style="0" customWidth="1"/>
  </cols>
  <sheetData>
    <row r="2" spans="1:10" ht="15">
      <c r="A2" s="109" t="s">
        <v>120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3:4" ht="15">
      <c r="C4" s="1"/>
      <c r="D4" s="2" t="s">
        <v>0</v>
      </c>
    </row>
    <row r="5" spans="1:10" ht="42">
      <c r="A5" s="3"/>
      <c r="B5" s="3" t="s">
        <v>1</v>
      </c>
      <c r="C5" s="4" t="s">
        <v>2</v>
      </c>
      <c r="D5" s="5"/>
      <c r="E5" s="89" t="s">
        <v>3</v>
      </c>
      <c r="F5" s="6" t="s">
        <v>4</v>
      </c>
      <c r="G5" s="7"/>
      <c r="H5" s="7"/>
      <c r="I5" s="7"/>
      <c r="J5" s="8"/>
    </row>
    <row r="6" spans="1:10" ht="42">
      <c r="A6" s="9"/>
      <c r="B6" s="9"/>
      <c r="C6" s="10"/>
      <c r="D6" s="11" t="s">
        <v>5</v>
      </c>
      <c r="E6" s="90"/>
      <c r="F6" s="12" t="s">
        <v>6</v>
      </c>
      <c r="G6" s="92" t="s">
        <v>7</v>
      </c>
      <c r="H6" s="93"/>
      <c r="I6" s="93"/>
      <c r="J6" s="94"/>
    </row>
    <row r="7" spans="1:10" ht="52.5">
      <c r="A7" s="9"/>
      <c r="B7" s="9"/>
      <c r="C7" s="10"/>
      <c r="D7" s="11"/>
      <c r="E7" s="91"/>
      <c r="F7" s="11"/>
      <c r="G7" s="12" t="s">
        <v>8</v>
      </c>
      <c r="H7" s="12" t="s">
        <v>9</v>
      </c>
      <c r="I7" s="12" t="s">
        <v>10</v>
      </c>
      <c r="J7" s="12" t="s">
        <v>11</v>
      </c>
    </row>
    <row r="8" spans="1:10" ht="15">
      <c r="A8" s="13">
        <v>2</v>
      </c>
      <c r="B8" s="13">
        <v>3</v>
      </c>
      <c r="C8" s="14">
        <v>4</v>
      </c>
      <c r="D8" s="15">
        <v>5</v>
      </c>
      <c r="E8" s="13">
        <v>6</v>
      </c>
      <c r="F8" s="13">
        <v>7</v>
      </c>
      <c r="G8" s="13">
        <v>8</v>
      </c>
      <c r="H8" s="13">
        <v>9</v>
      </c>
      <c r="I8" s="13">
        <v>10</v>
      </c>
      <c r="J8" s="13">
        <v>11</v>
      </c>
    </row>
    <row r="9" spans="1:10" ht="24.75" customHeight="1">
      <c r="A9" s="95" t="s">
        <v>12</v>
      </c>
      <c r="B9" s="16"/>
      <c r="C9" s="14"/>
      <c r="D9" s="17" t="s">
        <v>118</v>
      </c>
      <c r="E9" s="18">
        <f>E10</f>
        <v>0</v>
      </c>
      <c r="F9" s="18">
        <f>F10</f>
        <v>2132524.44</v>
      </c>
      <c r="G9" s="18">
        <f>G10</f>
        <v>86000</v>
      </c>
      <c r="H9" s="18">
        <f>H10</f>
        <v>722970.44</v>
      </c>
      <c r="I9" s="18">
        <f>I10</f>
        <v>0</v>
      </c>
      <c r="J9" s="18">
        <f>J10</f>
        <v>1323554</v>
      </c>
    </row>
    <row r="10" spans="1:10" ht="33.75" customHeight="1">
      <c r="A10" s="96"/>
      <c r="B10" s="95" t="s">
        <v>13</v>
      </c>
      <c r="C10" s="14"/>
      <c r="D10" s="19" t="s">
        <v>14</v>
      </c>
      <c r="E10" s="18">
        <f aca="true" t="shared" si="0" ref="E10:J10">E22+E15+E11</f>
        <v>0</v>
      </c>
      <c r="F10" s="18">
        <f t="shared" si="0"/>
        <v>2132524.44</v>
      </c>
      <c r="G10" s="18">
        <f t="shared" si="0"/>
        <v>86000</v>
      </c>
      <c r="H10" s="18">
        <f t="shared" si="0"/>
        <v>722970.44</v>
      </c>
      <c r="I10" s="18">
        <f t="shared" si="0"/>
        <v>0</v>
      </c>
      <c r="J10" s="18">
        <f t="shared" si="0"/>
        <v>1323554</v>
      </c>
    </row>
    <row r="11" spans="1:10" ht="24" customHeight="1">
      <c r="A11" s="96"/>
      <c r="B11" s="97"/>
      <c r="C11" s="20">
        <v>6050</v>
      </c>
      <c r="D11" s="21" t="s">
        <v>15</v>
      </c>
      <c r="E11" s="18">
        <f>E14+E13+E12</f>
        <v>0</v>
      </c>
      <c r="F11" s="18">
        <f>F14+F13+F12</f>
        <v>101000</v>
      </c>
      <c r="G11" s="18">
        <f>G14+G13+G12</f>
        <v>86000</v>
      </c>
      <c r="H11" s="18">
        <f>H14+H13+H12</f>
        <v>15000</v>
      </c>
      <c r="I11" s="18">
        <f>I14+I13+I12</f>
        <v>0</v>
      </c>
      <c r="J11" s="18">
        <f>J14+J13+J12</f>
        <v>0</v>
      </c>
    </row>
    <row r="12" spans="1:10" ht="22.5" customHeight="1">
      <c r="A12" s="96"/>
      <c r="B12" s="97"/>
      <c r="C12" s="20"/>
      <c r="D12" s="21" t="s">
        <v>16</v>
      </c>
      <c r="E12" s="18"/>
      <c r="F12" s="18">
        <f>G12+H12+I12+J12+K12</f>
        <v>71000</v>
      </c>
      <c r="G12" s="18">
        <v>71000</v>
      </c>
      <c r="H12" s="18"/>
      <c r="I12" s="18"/>
      <c r="J12" s="18"/>
    </row>
    <row r="13" spans="1:10" ht="57.75" customHeight="1">
      <c r="A13" s="96"/>
      <c r="B13" s="97"/>
      <c r="C13" s="20"/>
      <c r="D13" s="21" t="s">
        <v>17</v>
      </c>
      <c r="E13" s="18"/>
      <c r="F13" s="18">
        <f>G13+H13+I13+J13</f>
        <v>15000</v>
      </c>
      <c r="G13" s="18">
        <v>15000</v>
      </c>
      <c r="H13" s="18"/>
      <c r="I13" s="18"/>
      <c r="J13" s="18"/>
    </row>
    <row r="14" spans="1:10" ht="54.75" customHeight="1">
      <c r="A14" s="96"/>
      <c r="B14" s="97"/>
      <c r="C14" s="20"/>
      <c r="D14" s="22" t="s">
        <v>18</v>
      </c>
      <c r="E14" s="18"/>
      <c r="F14" s="18">
        <f>G14+H14+I14+J14</f>
        <v>15000</v>
      </c>
      <c r="G14" s="18"/>
      <c r="H14" s="18">
        <v>15000</v>
      </c>
      <c r="I14" s="18"/>
      <c r="J14" s="18"/>
    </row>
    <row r="15" spans="1:10" ht="45" customHeight="1">
      <c r="A15" s="96"/>
      <c r="B15" s="96"/>
      <c r="C15" s="98">
        <v>6057</v>
      </c>
      <c r="D15" s="19" t="s">
        <v>15</v>
      </c>
      <c r="E15" s="18">
        <f>E16+E17+E18+E19+E20+E21</f>
        <v>0</v>
      </c>
      <c r="F15" s="18">
        <f>F16+F17+F18+F19+F20+F21</f>
        <v>1323554</v>
      </c>
      <c r="G15" s="18">
        <f>G16+G17+G18+G19+G20+G21</f>
        <v>0</v>
      </c>
      <c r="H15" s="18">
        <f>H16+H17+H18+H19+H20+H21</f>
        <v>0</v>
      </c>
      <c r="I15" s="18">
        <f>I16+I17+I18+I19+I20+I21</f>
        <v>0</v>
      </c>
      <c r="J15" s="18">
        <f>J16+J17+J18+J19+J20+J21</f>
        <v>1323554</v>
      </c>
    </row>
    <row r="16" spans="1:10" ht="59.25" customHeight="1">
      <c r="A16" s="96"/>
      <c r="B16" s="96"/>
      <c r="C16" s="99"/>
      <c r="D16" s="23" t="s">
        <v>19</v>
      </c>
      <c r="E16" s="24"/>
      <c r="F16" s="24">
        <f>G16+H16+I16+J16</f>
        <v>424656</v>
      </c>
      <c r="G16" s="24"/>
      <c r="H16" s="24"/>
      <c r="I16" s="24"/>
      <c r="J16" s="24">
        <v>424656</v>
      </c>
    </row>
    <row r="17" spans="1:10" ht="48" customHeight="1">
      <c r="A17" s="96"/>
      <c r="B17" s="96"/>
      <c r="C17" s="99"/>
      <c r="D17" s="23" t="s">
        <v>20</v>
      </c>
      <c r="E17" s="24"/>
      <c r="F17" s="24">
        <f>G17+H17+I17+J17</f>
        <v>384077</v>
      </c>
      <c r="G17" s="24"/>
      <c r="H17" s="24"/>
      <c r="I17" s="24"/>
      <c r="J17" s="24">
        <v>384077</v>
      </c>
    </row>
    <row r="18" spans="1:10" ht="69.75" customHeight="1">
      <c r="A18" s="96"/>
      <c r="B18" s="96"/>
      <c r="C18" s="99"/>
      <c r="D18" s="23" t="s">
        <v>21</v>
      </c>
      <c r="E18" s="24"/>
      <c r="F18" s="24">
        <f>G18+H18+I18+J18</f>
        <v>323000</v>
      </c>
      <c r="G18" s="24"/>
      <c r="H18" s="24"/>
      <c r="I18" s="24"/>
      <c r="J18" s="24">
        <v>323000</v>
      </c>
    </row>
    <row r="19" spans="1:10" ht="56.25" customHeight="1">
      <c r="A19" s="96"/>
      <c r="B19" s="96"/>
      <c r="C19" s="99"/>
      <c r="D19" s="25" t="s">
        <v>22</v>
      </c>
      <c r="E19" s="24"/>
      <c r="F19" s="24">
        <f>G19+H19+I19+J19</f>
        <v>191821</v>
      </c>
      <c r="G19" s="24"/>
      <c r="H19" s="24"/>
      <c r="I19" s="24"/>
      <c r="J19" s="24">
        <v>191821</v>
      </c>
    </row>
    <row r="20" spans="1:10" ht="37.5" customHeight="1">
      <c r="A20" s="96"/>
      <c r="B20" s="96"/>
      <c r="C20" s="99"/>
      <c r="D20" s="26" t="s">
        <v>23</v>
      </c>
      <c r="E20" s="24"/>
      <c r="F20" s="24">
        <f>G20+H20+I20+J20</f>
        <v>0</v>
      </c>
      <c r="G20" s="24"/>
      <c r="H20" s="24"/>
      <c r="I20" s="24"/>
      <c r="J20" s="24">
        <v>0</v>
      </c>
    </row>
    <row r="21" spans="1:10" ht="21.75" customHeight="1">
      <c r="A21" s="96"/>
      <c r="B21" s="96"/>
      <c r="C21" s="99"/>
      <c r="D21" s="25" t="s">
        <v>24</v>
      </c>
      <c r="E21" s="24"/>
      <c r="F21" s="24">
        <v>0</v>
      </c>
      <c r="G21" s="24"/>
      <c r="H21" s="24"/>
      <c r="I21" s="24"/>
      <c r="J21" s="24">
        <v>0</v>
      </c>
    </row>
    <row r="22" spans="1:10" ht="43.5" customHeight="1">
      <c r="A22" s="96"/>
      <c r="B22" s="96"/>
      <c r="C22" s="98">
        <v>6059</v>
      </c>
      <c r="D22" s="19" t="s">
        <v>15</v>
      </c>
      <c r="E22" s="18">
        <f>E23+E24+E25+E26+E27+E28</f>
        <v>0</v>
      </c>
      <c r="F22" s="18">
        <f>F23+F24+F25+F26+F27+F28</f>
        <v>707970.44</v>
      </c>
      <c r="G22" s="18">
        <f>G23+G24+G25+G26+G27+G28</f>
        <v>0</v>
      </c>
      <c r="H22" s="18">
        <f>H23+H24+H25+H26+H27+H28</f>
        <v>707970.44</v>
      </c>
      <c r="I22" s="18">
        <f>I23+I24+I25+I26+I27+I28</f>
        <v>0</v>
      </c>
      <c r="J22" s="18">
        <f>J23+J24+J25+J26+J27+J28</f>
        <v>0</v>
      </c>
    </row>
    <row r="23" spans="1:10" ht="60.75" customHeight="1">
      <c r="A23" s="96"/>
      <c r="B23" s="96"/>
      <c r="C23" s="99"/>
      <c r="D23" s="23" t="s">
        <v>19</v>
      </c>
      <c r="E23" s="24"/>
      <c r="F23" s="24">
        <f aca="true" t="shared" si="1" ref="F23:F28">G23+H23+I23+J23</f>
        <v>26226.94</v>
      </c>
      <c r="G23" s="24"/>
      <c r="H23" s="24">
        <v>26226.94</v>
      </c>
      <c r="I23" s="24"/>
      <c r="J23" s="24"/>
    </row>
    <row r="24" spans="1:10" ht="50.25" customHeight="1">
      <c r="A24" s="96"/>
      <c r="B24" s="96"/>
      <c r="C24" s="99"/>
      <c r="D24" s="23" t="s">
        <v>20</v>
      </c>
      <c r="E24" s="24"/>
      <c r="F24" s="24">
        <f t="shared" si="1"/>
        <v>358364.5</v>
      </c>
      <c r="G24" s="24"/>
      <c r="H24" s="24">
        <v>358364.5</v>
      </c>
      <c r="I24" s="24"/>
      <c r="J24" s="24"/>
    </row>
    <row r="25" spans="1:10" ht="59.25" customHeight="1">
      <c r="A25" s="96"/>
      <c r="B25" s="96"/>
      <c r="C25" s="99"/>
      <c r="D25" s="23" t="s">
        <v>25</v>
      </c>
      <c r="E25" s="24"/>
      <c r="F25" s="24">
        <f t="shared" si="1"/>
        <v>0</v>
      </c>
      <c r="G25" s="24"/>
      <c r="H25" s="24">
        <v>0</v>
      </c>
      <c r="I25" s="24"/>
      <c r="J25" s="24"/>
    </row>
    <row r="26" spans="1:10" ht="57" customHeight="1">
      <c r="A26" s="96"/>
      <c r="B26" s="96"/>
      <c r="C26" s="99"/>
      <c r="D26" s="25" t="s">
        <v>22</v>
      </c>
      <c r="E26" s="24"/>
      <c r="F26" s="24">
        <f>G26+H26+I26+J26</f>
        <v>178979</v>
      </c>
      <c r="G26" s="24"/>
      <c r="H26" s="24">
        <v>178979</v>
      </c>
      <c r="I26" s="24"/>
      <c r="J26" s="24"/>
    </row>
    <row r="27" spans="1:10" ht="69.75" customHeight="1">
      <c r="A27" s="96"/>
      <c r="B27" s="96"/>
      <c r="C27" s="99"/>
      <c r="D27" s="26" t="s">
        <v>21</v>
      </c>
      <c r="E27" s="24"/>
      <c r="F27" s="24">
        <f t="shared" si="1"/>
        <v>144400</v>
      </c>
      <c r="G27" s="24"/>
      <c r="H27" s="24">
        <v>144400</v>
      </c>
      <c r="I27" s="24"/>
      <c r="J27" s="24"/>
    </row>
    <row r="28" spans="1:10" ht="15">
      <c r="A28" s="96"/>
      <c r="B28" s="96"/>
      <c r="C28" s="99"/>
      <c r="D28" s="25"/>
      <c r="E28" s="24"/>
      <c r="F28" s="24">
        <f t="shared" si="1"/>
        <v>0</v>
      </c>
      <c r="G28" s="24"/>
      <c r="H28" s="24">
        <v>0</v>
      </c>
      <c r="I28" s="24"/>
      <c r="J28" s="24"/>
    </row>
    <row r="29" spans="1:10" ht="21">
      <c r="A29" s="100" t="s">
        <v>26</v>
      </c>
      <c r="B29" s="16"/>
      <c r="C29" s="27"/>
      <c r="D29" s="17" t="s">
        <v>119</v>
      </c>
      <c r="E29" s="18">
        <f>E30</f>
        <v>0</v>
      </c>
      <c r="F29" s="18">
        <f>F30</f>
        <v>2620182.56</v>
      </c>
      <c r="G29" s="18">
        <f>G30</f>
        <v>62565.56</v>
      </c>
      <c r="H29" s="18">
        <f>H30</f>
        <v>1045501</v>
      </c>
      <c r="I29" s="18">
        <f>I30</f>
        <v>0</v>
      </c>
      <c r="J29" s="18">
        <f>J30</f>
        <v>1512116</v>
      </c>
    </row>
    <row r="30" spans="1:10" ht="24.75" customHeight="1">
      <c r="A30" s="101"/>
      <c r="B30" s="100" t="s">
        <v>27</v>
      </c>
      <c r="C30" s="28"/>
      <c r="D30" s="29" t="s">
        <v>28</v>
      </c>
      <c r="E30" s="18">
        <f aca="true" t="shared" si="2" ref="E30:J30">E31+E45+E35+E39</f>
        <v>0</v>
      </c>
      <c r="F30" s="18">
        <f t="shared" si="2"/>
        <v>2620182.56</v>
      </c>
      <c r="G30" s="18">
        <f t="shared" si="2"/>
        <v>62565.56</v>
      </c>
      <c r="H30" s="18">
        <f t="shared" si="2"/>
        <v>1045501</v>
      </c>
      <c r="I30" s="18">
        <f t="shared" si="2"/>
        <v>0</v>
      </c>
      <c r="J30" s="18">
        <f t="shared" si="2"/>
        <v>1512116</v>
      </c>
    </row>
    <row r="31" spans="1:10" ht="44.25" customHeight="1">
      <c r="A31" s="101"/>
      <c r="B31" s="101"/>
      <c r="C31" s="30">
        <v>6050</v>
      </c>
      <c r="D31" s="19" t="s">
        <v>15</v>
      </c>
      <c r="E31" s="18">
        <f>E32+E33+E34+E43</f>
        <v>0</v>
      </c>
      <c r="F31" s="18">
        <f>F32+F33+F34+F43</f>
        <v>77355.56</v>
      </c>
      <c r="G31" s="18">
        <f>G32+G33+G34+G43</f>
        <v>31355.56</v>
      </c>
      <c r="H31" s="18">
        <f>H32+H33+H34+H43</f>
        <v>46000</v>
      </c>
      <c r="I31" s="18">
        <f>I32+I33+I34+I43</f>
        <v>0</v>
      </c>
      <c r="J31" s="18">
        <f>J32+J33+J34+J43</f>
        <v>0</v>
      </c>
    </row>
    <row r="32" spans="1:10" ht="72" customHeight="1">
      <c r="A32" s="101"/>
      <c r="B32" s="101"/>
      <c r="C32" s="31"/>
      <c r="D32" s="23" t="s">
        <v>29</v>
      </c>
      <c r="E32" s="32"/>
      <c r="F32" s="32">
        <f>G32+H32+I32+J32+K32</f>
        <v>5000</v>
      </c>
      <c r="G32" s="32"/>
      <c r="H32" s="32">
        <v>5000</v>
      </c>
      <c r="I32" s="32"/>
      <c r="J32" s="32"/>
    </row>
    <row r="33" spans="1:10" ht="63.75" customHeight="1">
      <c r="A33" s="101"/>
      <c r="B33" s="101"/>
      <c r="C33" s="31"/>
      <c r="D33" s="23" t="s">
        <v>30</v>
      </c>
      <c r="E33" s="32"/>
      <c r="F33" s="32">
        <f>G33:G34+H33:H34+I33:I34+J33:J34</f>
        <v>16000</v>
      </c>
      <c r="G33" s="32"/>
      <c r="H33" s="32">
        <v>16000</v>
      </c>
      <c r="I33" s="32"/>
      <c r="J33" s="32"/>
    </row>
    <row r="34" spans="1:10" ht="22.5" customHeight="1">
      <c r="A34" s="101"/>
      <c r="B34" s="101"/>
      <c r="C34" s="31"/>
      <c r="D34" s="33" t="s">
        <v>31</v>
      </c>
      <c r="E34" s="32">
        <v>0</v>
      </c>
      <c r="F34" s="32">
        <f>G34+H34+I34+J34+K34</f>
        <v>25000</v>
      </c>
      <c r="G34" s="32"/>
      <c r="H34" s="32">
        <v>25000</v>
      </c>
      <c r="I34" s="32"/>
      <c r="J34" s="32"/>
    </row>
    <row r="35" spans="1:10" ht="42.75" customHeight="1">
      <c r="A35" s="101"/>
      <c r="B35" s="101"/>
      <c r="C35" s="30">
        <v>6057</v>
      </c>
      <c r="D35" s="19" t="s">
        <v>15</v>
      </c>
      <c r="E35" s="18">
        <f>E36+E37+E38</f>
        <v>0</v>
      </c>
      <c r="F35" s="18">
        <f>F36+F37+F38</f>
        <v>1512116</v>
      </c>
      <c r="G35" s="18">
        <f>G36+G37+G38</f>
        <v>0</v>
      </c>
      <c r="H35" s="18">
        <f>H36+H37+H38</f>
        <v>0</v>
      </c>
      <c r="I35" s="18">
        <f>I36+I37+I38</f>
        <v>0</v>
      </c>
      <c r="J35" s="18">
        <f>J36+J37+J38</f>
        <v>1512116</v>
      </c>
    </row>
    <row r="36" spans="1:10" ht="50.25" customHeight="1">
      <c r="A36" s="101"/>
      <c r="B36" s="101"/>
      <c r="C36" s="31"/>
      <c r="D36" s="34" t="s">
        <v>32</v>
      </c>
      <c r="E36" s="32"/>
      <c r="F36" s="32">
        <f>G36+H36+I36+J36</f>
        <v>220563</v>
      </c>
      <c r="G36" s="32"/>
      <c r="H36" s="32"/>
      <c r="I36" s="32"/>
      <c r="J36" s="32">
        <v>220563</v>
      </c>
    </row>
    <row r="37" spans="1:10" ht="54.75" customHeight="1">
      <c r="A37" s="101"/>
      <c r="B37" s="101"/>
      <c r="C37" s="31"/>
      <c r="D37" s="34" t="s">
        <v>33</v>
      </c>
      <c r="E37" s="32"/>
      <c r="F37" s="32">
        <f>G37+H37+I37+J37</f>
        <v>677439</v>
      </c>
      <c r="G37" s="32"/>
      <c r="H37" s="32"/>
      <c r="I37" s="32"/>
      <c r="J37" s="32">
        <v>677439</v>
      </c>
    </row>
    <row r="38" spans="1:10" ht="60" customHeight="1">
      <c r="A38" s="101"/>
      <c r="B38" s="101"/>
      <c r="C38" s="31"/>
      <c r="D38" s="34" t="s">
        <v>34</v>
      </c>
      <c r="E38" s="32"/>
      <c r="F38" s="32">
        <f>G38+H38+I38+J38</f>
        <v>614114</v>
      </c>
      <c r="G38" s="32"/>
      <c r="H38" s="32"/>
      <c r="I38" s="32"/>
      <c r="J38" s="32">
        <v>614114</v>
      </c>
    </row>
    <row r="39" spans="1:10" ht="15">
      <c r="A39" s="101"/>
      <c r="B39" s="101"/>
      <c r="C39" s="30">
        <v>6059</v>
      </c>
      <c r="D39" s="19">
        <v>0</v>
      </c>
      <c r="E39" s="18"/>
      <c r="F39" s="18">
        <f>F40+F41+F42</f>
        <v>999501</v>
      </c>
      <c r="G39" s="18">
        <f>G40+G41+G42</f>
        <v>0</v>
      </c>
      <c r="H39" s="18">
        <f>H40+H41+H42</f>
        <v>999501</v>
      </c>
      <c r="I39" s="18">
        <f>I40+I41+I42</f>
        <v>0</v>
      </c>
      <c r="J39" s="18">
        <f>J40+J41+J42</f>
        <v>0</v>
      </c>
    </row>
    <row r="40" spans="1:10" ht="48" customHeight="1">
      <c r="A40" s="101"/>
      <c r="B40" s="101"/>
      <c r="C40" s="31"/>
      <c r="D40" s="34" t="s">
        <v>32</v>
      </c>
      <c r="E40" s="32"/>
      <c r="F40" s="32">
        <f>G40+H40+I40+J40</f>
        <v>176937</v>
      </c>
      <c r="G40" s="32"/>
      <c r="H40" s="32">
        <v>176937</v>
      </c>
      <c r="I40" s="32"/>
      <c r="J40" s="32"/>
    </row>
    <row r="41" spans="1:10" ht="60" customHeight="1">
      <c r="A41" s="101"/>
      <c r="B41" s="101"/>
      <c r="C41" s="31"/>
      <c r="D41" s="34" t="s">
        <v>33</v>
      </c>
      <c r="E41" s="32"/>
      <c r="F41" s="32">
        <f>G41+H41+I41+J41</f>
        <v>439478</v>
      </c>
      <c r="G41" s="32"/>
      <c r="H41" s="32">
        <v>439478</v>
      </c>
      <c r="I41" s="32"/>
      <c r="J41" s="32"/>
    </row>
    <row r="42" spans="1:10" ht="58.5" customHeight="1">
      <c r="A42" s="101"/>
      <c r="B42" s="101"/>
      <c r="C42" s="31"/>
      <c r="D42" s="34" t="s">
        <v>34</v>
      </c>
      <c r="E42" s="32"/>
      <c r="F42" s="32">
        <f>G42+H42+I42+J42</f>
        <v>383086</v>
      </c>
      <c r="G42" s="32"/>
      <c r="H42" s="32">
        <v>383086</v>
      </c>
      <c r="I42" s="32"/>
      <c r="J42" s="32"/>
    </row>
    <row r="43" spans="1:10" ht="43.5" customHeight="1">
      <c r="A43" s="101"/>
      <c r="B43" s="101"/>
      <c r="C43" s="31">
        <v>6050</v>
      </c>
      <c r="D43" s="19" t="s">
        <v>35</v>
      </c>
      <c r="E43" s="32">
        <f>E44</f>
        <v>0</v>
      </c>
      <c r="F43" s="32">
        <f>F44</f>
        <v>31355.56</v>
      </c>
      <c r="G43" s="32">
        <f>G44</f>
        <v>31355.56</v>
      </c>
      <c r="H43" s="32">
        <f>H44</f>
        <v>0</v>
      </c>
      <c r="I43" s="32">
        <f>I44</f>
        <v>0</v>
      </c>
      <c r="J43" s="32">
        <f>J44</f>
        <v>0</v>
      </c>
    </row>
    <row r="44" spans="1:10" ht="15">
      <c r="A44" s="101"/>
      <c r="B44" s="101"/>
      <c r="C44" s="31"/>
      <c r="D44" s="21"/>
      <c r="E44" s="32"/>
      <c r="F44" s="32">
        <f>G44+H44+I44+J44</f>
        <v>31355.56</v>
      </c>
      <c r="G44" s="32">
        <v>31355.56</v>
      </c>
      <c r="H44" s="32"/>
      <c r="I44" s="32"/>
      <c r="J44" s="32"/>
    </row>
    <row r="45" spans="1:10" ht="44.25" customHeight="1">
      <c r="A45" s="101"/>
      <c r="B45" s="101"/>
      <c r="C45" s="35">
        <v>6060</v>
      </c>
      <c r="D45" s="19" t="s">
        <v>36</v>
      </c>
      <c r="E45" s="32">
        <f>E46</f>
        <v>0</v>
      </c>
      <c r="F45" s="32">
        <f aca="true" t="shared" si="3" ref="F45:J46">F46</f>
        <v>31210</v>
      </c>
      <c r="G45" s="32">
        <f t="shared" si="3"/>
        <v>31210</v>
      </c>
      <c r="H45" s="32">
        <f t="shared" si="3"/>
        <v>0</v>
      </c>
      <c r="I45" s="32">
        <f t="shared" si="3"/>
        <v>0</v>
      </c>
      <c r="J45" s="32">
        <f t="shared" si="3"/>
        <v>0</v>
      </c>
    </row>
    <row r="46" spans="1:10" ht="44.25" customHeight="1">
      <c r="A46" s="101"/>
      <c r="B46" s="101"/>
      <c r="C46" s="35"/>
      <c r="D46" s="19" t="s">
        <v>35</v>
      </c>
      <c r="E46" s="32">
        <f>E47</f>
        <v>0</v>
      </c>
      <c r="F46" s="32">
        <f t="shared" si="3"/>
        <v>31210</v>
      </c>
      <c r="G46" s="32">
        <f t="shared" si="3"/>
        <v>31210</v>
      </c>
      <c r="H46" s="32">
        <f t="shared" si="3"/>
        <v>0</v>
      </c>
      <c r="I46" s="32">
        <f t="shared" si="3"/>
        <v>0</v>
      </c>
      <c r="J46" s="32">
        <f t="shared" si="3"/>
        <v>0</v>
      </c>
    </row>
    <row r="47" spans="1:10" ht="12" customHeight="1">
      <c r="A47" s="101"/>
      <c r="B47" s="101"/>
      <c r="C47" s="35"/>
      <c r="D47" s="21"/>
      <c r="E47" s="32"/>
      <c r="F47" s="24">
        <f>G47+H47+I47+J47</f>
        <v>31210</v>
      </c>
      <c r="G47" s="32">
        <v>31210</v>
      </c>
      <c r="H47" s="32"/>
      <c r="I47" s="32"/>
      <c r="J47" s="32"/>
    </row>
    <row r="48" spans="1:10" ht="24" customHeight="1">
      <c r="A48" s="102" t="s">
        <v>37</v>
      </c>
      <c r="B48" s="36"/>
      <c r="C48" s="28"/>
      <c r="D48" s="17" t="s">
        <v>38</v>
      </c>
      <c r="E48" s="37">
        <f aca="true" t="shared" si="4" ref="E48:J48">E49</f>
        <v>0</v>
      </c>
      <c r="F48" s="37">
        <f t="shared" si="4"/>
        <v>462415</v>
      </c>
      <c r="G48" s="37">
        <f t="shared" si="4"/>
        <v>33115</v>
      </c>
      <c r="H48" s="37">
        <f t="shared" si="4"/>
        <v>170771.5</v>
      </c>
      <c r="I48" s="37">
        <f t="shared" si="4"/>
        <v>0</v>
      </c>
      <c r="J48" s="37">
        <f t="shared" si="4"/>
        <v>258528.5</v>
      </c>
    </row>
    <row r="49" spans="1:10" ht="32.25" customHeight="1">
      <c r="A49" s="101"/>
      <c r="B49" s="102" t="s">
        <v>39</v>
      </c>
      <c r="C49" s="28"/>
      <c r="D49" s="19" t="s">
        <v>40</v>
      </c>
      <c r="E49" s="18">
        <f aca="true" t="shared" si="5" ref="E49:J49">E68+E50+E56+E62</f>
        <v>0</v>
      </c>
      <c r="F49" s="18">
        <f t="shared" si="5"/>
        <v>462415</v>
      </c>
      <c r="G49" s="18">
        <f t="shared" si="5"/>
        <v>33115</v>
      </c>
      <c r="H49" s="18">
        <f t="shared" si="5"/>
        <v>170771.5</v>
      </c>
      <c r="I49" s="18">
        <f t="shared" si="5"/>
        <v>0</v>
      </c>
      <c r="J49" s="18">
        <f t="shared" si="5"/>
        <v>258528.5</v>
      </c>
    </row>
    <row r="50" spans="1:10" ht="43.5" customHeight="1">
      <c r="A50" s="101"/>
      <c r="B50" s="104"/>
      <c r="C50" s="28">
        <v>6050</v>
      </c>
      <c r="D50" s="38" t="s">
        <v>36</v>
      </c>
      <c r="E50" s="39">
        <f>E53+E54+E52</f>
        <v>0</v>
      </c>
      <c r="F50" s="39">
        <f>F53+F54+F52+F51</f>
        <v>27800</v>
      </c>
      <c r="G50" s="39">
        <f>G53+G54+G52+G51</f>
        <v>4800</v>
      </c>
      <c r="H50" s="39">
        <f>H53+H54+H52+H51</f>
        <v>23000</v>
      </c>
      <c r="I50" s="39">
        <f>I53+I54+I52+I51</f>
        <v>0</v>
      </c>
      <c r="J50" s="39">
        <f>J53+J54+J52+J51</f>
        <v>0</v>
      </c>
    </row>
    <row r="51" spans="1:10" ht="55.5" customHeight="1">
      <c r="A51" s="101"/>
      <c r="B51" s="104"/>
      <c r="C51" s="28"/>
      <c r="D51" s="34" t="s">
        <v>41</v>
      </c>
      <c r="E51" s="39"/>
      <c r="F51" s="39">
        <f>G51+H51+I51+J51</f>
        <v>10000</v>
      </c>
      <c r="G51" s="39"/>
      <c r="H51" s="39">
        <v>10000</v>
      </c>
      <c r="I51" s="39"/>
      <c r="J51" s="39"/>
    </row>
    <row r="52" spans="1:10" ht="80.25" customHeight="1">
      <c r="A52" s="101"/>
      <c r="B52" s="104"/>
      <c r="C52" s="28"/>
      <c r="D52" s="34" t="s">
        <v>42</v>
      </c>
      <c r="E52" s="24"/>
      <c r="F52" s="18">
        <f>G52+H52+I52+J52</f>
        <v>8000</v>
      </c>
      <c r="G52" s="24"/>
      <c r="H52" s="24">
        <v>8000</v>
      </c>
      <c r="I52" s="24"/>
      <c r="J52" s="24"/>
    </row>
    <row r="53" spans="1:10" ht="141" customHeight="1">
      <c r="A53" s="101"/>
      <c r="B53" s="104"/>
      <c r="C53" s="28"/>
      <c r="D53" s="40" t="s">
        <v>43</v>
      </c>
      <c r="E53" s="18"/>
      <c r="F53" s="24">
        <f>G53+H53+I53+J53</f>
        <v>5000</v>
      </c>
      <c r="G53" s="24"/>
      <c r="H53" s="18">
        <v>5000</v>
      </c>
      <c r="I53" s="18"/>
      <c r="J53" s="18"/>
    </row>
    <row r="54" spans="1:10" ht="45.75" customHeight="1">
      <c r="A54" s="101"/>
      <c r="B54" s="104"/>
      <c r="C54" s="28"/>
      <c r="D54" s="19" t="s">
        <v>35</v>
      </c>
      <c r="E54" s="18">
        <f>E55</f>
        <v>0</v>
      </c>
      <c r="F54" s="18">
        <f>F55</f>
        <v>4800</v>
      </c>
      <c r="G54" s="18">
        <f>G55</f>
        <v>4800</v>
      </c>
      <c r="H54" s="18">
        <f>H55</f>
        <v>0</v>
      </c>
      <c r="I54" s="18">
        <f>I55</f>
        <v>0</v>
      </c>
      <c r="J54" s="18">
        <f>J55</f>
        <v>0</v>
      </c>
    </row>
    <row r="55" spans="1:10" ht="15">
      <c r="A55" s="101"/>
      <c r="B55" s="104"/>
      <c r="C55" s="28"/>
      <c r="D55" s="15"/>
      <c r="E55" s="18"/>
      <c r="F55" s="24">
        <f>G55+H55+I55+J55</f>
        <v>4800</v>
      </c>
      <c r="G55" s="18">
        <v>4800</v>
      </c>
      <c r="H55" s="24"/>
      <c r="I55" s="24"/>
      <c r="J55" s="24"/>
    </row>
    <row r="56" spans="1:10" ht="42.75" customHeight="1">
      <c r="A56" s="101"/>
      <c r="B56" s="104"/>
      <c r="C56" s="28">
        <v>6057</v>
      </c>
      <c r="D56" s="19" t="s">
        <v>36</v>
      </c>
      <c r="E56" s="18">
        <f>E61</f>
        <v>0</v>
      </c>
      <c r="F56" s="18">
        <f>F61+F57+F58+F59+F60</f>
        <v>258528.5</v>
      </c>
      <c r="G56" s="18">
        <f>G61+G57+G58+G59+G60</f>
        <v>0</v>
      </c>
      <c r="H56" s="18">
        <f>H61+H57+H58+H59+H60</f>
        <v>0</v>
      </c>
      <c r="I56" s="18">
        <f>I61+I57+I58+I59+I60</f>
        <v>0</v>
      </c>
      <c r="J56" s="18">
        <f>J61+J57+J58+J59+J60</f>
        <v>258528.5</v>
      </c>
    </row>
    <row r="57" spans="1:10" ht="62.25" customHeight="1">
      <c r="A57" s="101"/>
      <c r="B57" s="104"/>
      <c r="C57" s="28"/>
      <c r="D57" s="40" t="s">
        <v>44</v>
      </c>
      <c r="E57" s="18"/>
      <c r="F57" s="24">
        <f>G57+H57+I57+J57</f>
        <v>9544.5</v>
      </c>
      <c r="G57" s="18"/>
      <c r="H57" s="18"/>
      <c r="I57" s="18"/>
      <c r="J57" s="24">
        <v>9544.5</v>
      </c>
    </row>
    <row r="58" spans="1:10" ht="102.75" customHeight="1">
      <c r="A58" s="101"/>
      <c r="B58" s="104"/>
      <c r="C58" s="28"/>
      <c r="D58" s="40" t="s">
        <v>45</v>
      </c>
      <c r="E58" s="18"/>
      <c r="F58" s="24">
        <f>G58+H58+I58+J58</f>
        <v>25452</v>
      </c>
      <c r="G58" s="18"/>
      <c r="H58" s="18"/>
      <c r="I58" s="18"/>
      <c r="J58" s="24">
        <v>25452</v>
      </c>
    </row>
    <row r="59" spans="1:10" ht="79.5" customHeight="1">
      <c r="A59" s="101"/>
      <c r="B59" s="104"/>
      <c r="C59" s="28"/>
      <c r="D59" s="40" t="s">
        <v>46</v>
      </c>
      <c r="E59" s="18"/>
      <c r="F59" s="24">
        <f>G59+H59+I59+J59</f>
        <v>13553</v>
      </c>
      <c r="G59" s="18"/>
      <c r="H59" s="18"/>
      <c r="I59" s="18"/>
      <c r="J59" s="24">
        <v>13553</v>
      </c>
    </row>
    <row r="60" spans="1:10" ht="79.5" customHeight="1">
      <c r="A60" s="101"/>
      <c r="B60" s="104"/>
      <c r="C60" s="28"/>
      <c r="D60" s="40" t="s">
        <v>47</v>
      </c>
      <c r="E60" s="18"/>
      <c r="F60" s="24">
        <f>G60+H60+I60+J60</f>
        <v>50904</v>
      </c>
      <c r="G60" s="18"/>
      <c r="H60" s="18"/>
      <c r="I60" s="18"/>
      <c r="J60" s="24">
        <v>50904</v>
      </c>
    </row>
    <row r="61" spans="1:10" ht="66" customHeight="1">
      <c r="A61" s="101"/>
      <c r="B61" s="104"/>
      <c r="C61" s="28"/>
      <c r="D61" s="40" t="s">
        <v>48</v>
      </c>
      <c r="E61" s="18"/>
      <c r="F61" s="24">
        <f>G61+H61+I61+J61</f>
        <v>159075</v>
      </c>
      <c r="G61" s="24"/>
      <c r="H61" s="24"/>
      <c r="I61" s="24"/>
      <c r="J61" s="24">
        <v>159075</v>
      </c>
    </row>
    <row r="62" spans="1:10" ht="42.75" customHeight="1">
      <c r="A62" s="101"/>
      <c r="B62" s="104"/>
      <c r="C62" s="28">
        <v>6059</v>
      </c>
      <c r="D62" s="19" t="s">
        <v>36</v>
      </c>
      <c r="E62" s="18">
        <f>E67+E63+E64+E65+E66</f>
        <v>0</v>
      </c>
      <c r="F62" s="18">
        <f>F67+F63+F64+F65+F66</f>
        <v>147771.5</v>
      </c>
      <c r="G62" s="18">
        <f>G67+G63+G64+G65+G66</f>
        <v>0</v>
      </c>
      <c r="H62" s="18">
        <f>H67+H63+H64+H65+H66</f>
        <v>147771.5</v>
      </c>
      <c r="I62" s="18">
        <f>I67+I63+I64+I65+I66</f>
        <v>0</v>
      </c>
      <c r="J62" s="18">
        <f>J67+J63+J64+J65+J66</f>
        <v>0</v>
      </c>
    </row>
    <row r="63" spans="1:10" ht="66.75" customHeight="1">
      <c r="A63" s="101"/>
      <c r="B63" s="104"/>
      <c r="C63" s="28"/>
      <c r="D63" s="40" t="s">
        <v>44</v>
      </c>
      <c r="E63" s="18"/>
      <c r="F63" s="24">
        <f>G63+H63+I63+J63</f>
        <v>5455.5</v>
      </c>
      <c r="G63" s="18"/>
      <c r="H63" s="24">
        <v>5455.5</v>
      </c>
      <c r="I63" s="18"/>
      <c r="J63" s="18"/>
    </row>
    <row r="64" spans="1:10" ht="101.25" customHeight="1">
      <c r="A64" s="101"/>
      <c r="B64" s="104"/>
      <c r="C64" s="28"/>
      <c r="D64" s="40" t="s">
        <v>45</v>
      </c>
      <c r="E64" s="18"/>
      <c r="F64" s="24">
        <f>G64+H64+I64+J64</f>
        <v>14548</v>
      </c>
      <c r="G64" s="18"/>
      <c r="H64" s="24">
        <v>14548</v>
      </c>
      <c r="I64" s="18"/>
      <c r="J64" s="18"/>
    </row>
    <row r="65" spans="1:10" ht="79.5" customHeight="1">
      <c r="A65" s="101"/>
      <c r="B65" s="104"/>
      <c r="C65" s="28"/>
      <c r="D65" s="40" t="s">
        <v>46</v>
      </c>
      <c r="E65" s="18"/>
      <c r="F65" s="24">
        <f>G65+H65+I65+J65</f>
        <v>7747</v>
      </c>
      <c r="G65" s="18"/>
      <c r="H65" s="24">
        <v>7747</v>
      </c>
      <c r="I65" s="18"/>
      <c r="J65" s="18"/>
    </row>
    <row r="66" spans="1:10" ht="76.5" customHeight="1">
      <c r="A66" s="101"/>
      <c r="B66" s="104"/>
      <c r="C66" s="28"/>
      <c r="D66" s="40" t="s">
        <v>47</v>
      </c>
      <c r="E66" s="18"/>
      <c r="F66" s="24">
        <f>G66+H66+I66+J66</f>
        <v>29096</v>
      </c>
      <c r="G66" s="18"/>
      <c r="H66" s="24">
        <v>29096</v>
      </c>
      <c r="I66" s="18"/>
      <c r="J66" s="18"/>
    </row>
    <row r="67" spans="1:10" ht="66.75" customHeight="1">
      <c r="A67" s="101"/>
      <c r="B67" s="104"/>
      <c r="C67" s="28"/>
      <c r="D67" s="40" t="s">
        <v>48</v>
      </c>
      <c r="E67" s="18"/>
      <c r="F67" s="24">
        <f>G67+H67+I67+J67</f>
        <v>90925</v>
      </c>
      <c r="G67" s="24"/>
      <c r="H67" s="24">
        <v>90925</v>
      </c>
      <c r="I67" s="24"/>
      <c r="J67" s="24"/>
    </row>
    <row r="68" spans="1:10" ht="45" customHeight="1">
      <c r="A68" s="101"/>
      <c r="B68" s="101"/>
      <c r="C68" s="28" t="s">
        <v>49</v>
      </c>
      <c r="D68" s="19" t="s">
        <v>36</v>
      </c>
      <c r="E68" s="18">
        <f>E70+E71+E69</f>
        <v>0</v>
      </c>
      <c r="F68" s="18">
        <f>F70+F71+F69</f>
        <v>28315</v>
      </c>
      <c r="G68" s="18">
        <f>G70+G71+G69</f>
        <v>28315</v>
      </c>
      <c r="H68" s="18">
        <f>H70+H71+H69</f>
        <v>0</v>
      </c>
      <c r="I68" s="18">
        <f>I70+I71+I69</f>
        <v>0</v>
      </c>
      <c r="J68" s="18">
        <f>J70+J71+J69</f>
        <v>0</v>
      </c>
    </row>
    <row r="69" spans="1:10" ht="44.25" customHeight="1">
      <c r="A69" s="101"/>
      <c r="B69" s="101"/>
      <c r="C69" s="28"/>
      <c r="D69" s="40" t="s">
        <v>50</v>
      </c>
      <c r="E69" s="18"/>
      <c r="F69" s="24">
        <f>G69+H69+I69+J69</f>
        <v>2000</v>
      </c>
      <c r="G69" s="24">
        <v>2000</v>
      </c>
      <c r="H69" s="24"/>
      <c r="I69" s="24"/>
      <c r="J69" s="24"/>
    </row>
    <row r="70" spans="1:10" ht="14.25" customHeight="1">
      <c r="A70" s="101"/>
      <c r="B70" s="101"/>
      <c r="C70" s="41"/>
      <c r="D70" s="42" t="s">
        <v>51</v>
      </c>
      <c r="E70" s="24"/>
      <c r="F70" s="24">
        <f>G70+H70+I70+J70</f>
        <v>5000</v>
      </c>
      <c r="G70" s="24">
        <v>5000</v>
      </c>
      <c r="H70" s="24"/>
      <c r="I70" s="43"/>
      <c r="J70" s="24"/>
    </row>
    <row r="71" spans="1:10" ht="43.5" customHeight="1">
      <c r="A71" s="101"/>
      <c r="B71" s="101"/>
      <c r="C71" s="41"/>
      <c r="D71" s="19" t="s">
        <v>35</v>
      </c>
      <c r="E71" s="24">
        <f>E72+E73</f>
        <v>0</v>
      </c>
      <c r="F71" s="18">
        <f>F72+F73</f>
        <v>21315</v>
      </c>
      <c r="G71" s="18">
        <f>G72+G73</f>
        <v>21315</v>
      </c>
      <c r="H71" s="24">
        <f>H72+H73</f>
        <v>0</v>
      </c>
      <c r="I71" s="24">
        <f>I72+I73</f>
        <v>0</v>
      </c>
      <c r="J71" s="24">
        <f>J72+J73</f>
        <v>0</v>
      </c>
    </row>
    <row r="72" spans="1:10" ht="15">
      <c r="A72" s="101"/>
      <c r="B72" s="101"/>
      <c r="C72" s="41"/>
      <c r="D72" s="19"/>
      <c r="E72" s="24">
        <f>E74</f>
        <v>0</v>
      </c>
      <c r="F72" s="24">
        <f>G72+H72+I72+J72+K72</f>
        <v>21315</v>
      </c>
      <c r="G72" s="24">
        <v>21315</v>
      </c>
      <c r="H72" s="24"/>
      <c r="I72" s="24"/>
      <c r="J72" s="24"/>
    </row>
    <row r="73" spans="1:10" ht="15">
      <c r="A73" s="103"/>
      <c r="B73" s="101"/>
      <c r="C73" s="41"/>
      <c r="D73" s="42"/>
      <c r="E73" s="24"/>
      <c r="F73" s="24">
        <f>G73+H73+I73+J73</f>
        <v>0</v>
      </c>
      <c r="G73" s="24"/>
      <c r="H73" s="24"/>
      <c r="I73" s="43"/>
      <c r="J73" s="24"/>
    </row>
    <row r="74" spans="1:10" ht="27.75" customHeight="1">
      <c r="A74" s="102" t="s">
        <v>52</v>
      </c>
      <c r="B74" s="36"/>
      <c r="C74" s="28"/>
      <c r="D74" s="17" t="s">
        <v>53</v>
      </c>
      <c r="E74" s="18">
        <f aca="true" t="shared" si="6" ref="E74:J74">E75+E82</f>
        <v>0</v>
      </c>
      <c r="F74" s="18">
        <f t="shared" si="6"/>
        <v>71036</v>
      </c>
      <c r="G74" s="18">
        <f t="shared" si="6"/>
        <v>71036</v>
      </c>
      <c r="H74" s="18">
        <f t="shared" si="6"/>
        <v>0</v>
      </c>
      <c r="I74" s="18">
        <f t="shared" si="6"/>
        <v>0</v>
      </c>
      <c r="J74" s="18">
        <f t="shared" si="6"/>
        <v>0</v>
      </c>
    </row>
    <row r="75" spans="1:10" ht="15" customHeight="1">
      <c r="A75" s="101"/>
      <c r="B75" s="102" t="s">
        <v>54</v>
      </c>
      <c r="C75" s="28"/>
      <c r="D75" s="19" t="s">
        <v>55</v>
      </c>
      <c r="E75" s="18">
        <f>E76+E78</f>
        <v>0</v>
      </c>
      <c r="F75" s="18">
        <f>F76+F78</f>
        <v>70000</v>
      </c>
      <c r="G75" s="18">
        <f>G76+G78</f>
        <v>70000</v>
      </c>
      <c r="H75" s="18">
        <f>H76+H78</f>
        <v>0</v>
      </c>
      <c r="I75" s="18">
        <f>I76+I78</f>
        <v>0</v>
      </c>
      <c r="J75" s="18">
        <f>J76+J78</f>
        <v>0</v>
      </c>
    </row>
    <row r="76" spans="1:10" ht="42.75" customHeight="1">
      <c r="A76" s="101"/>
      <c r="B76" s="104"/>
      <c r="C76" s="28">
        <v>6059</v>
      </c>
      <c r="D76" s="19" t="s">
        <v>56</v>
      </c>
      <c r="E76" s="18">
        <f>E77</f>
        <v>0</v>
      </c>
      <c r="F76" s="18">
        <f>F77</f>
        <v>50000</v>
      </c>
      <c r="G76" s="18">
        <f>G77</f>
        <v>50000</v>
      </c>
      <c r="H76" s="18">
        <f>H77</f>
        <v>0</v>
      </c>
      <c r="I76" s="18">
        <f>I77</f>
        <v>0</v>
      </c>
      <c r="J76" s="18">
        <f>J77</f>
        <v>0</v>
      </c>
    </row>
    <row r="77" spans="1:10" ht="112.5" customHeight="1">
      <c r="A77" s="101"/>
      <c r="B77" s="104"/>
      <c r="C77" s="28"/>
      <c r="D77" s="15" t="s">
        <v>57</v>
      </c>
      <c r="E77" s="18"/>
      <c r="F77" s="24">
        <f>G77+H77+I77+J77</f>
        <v>50000</v>
      </c>
      <c r="G77" s="24">
        <v>50000</v>
      </c>
      <c r="H77" s="18"/>
      <c r="I77" s="18"/>
      <c r="J77" s="18"/>
    </row>
    <row r="78" spans="1:10" ht="43.5" customHeight="1">
      <c r="A78" s="101"/>
      <c r="B78" s="104"/>
      <c r="C78" s="28" t="s">
        <v>49</v>
      </c>
      <c r="D78" s="19" t="s">
        <v>36</v>
      </c>
      <c r="E78" s="18">
        <f>E80+E79+E81</f>
        <v>0</v>
      </c>
      <c r="F78" s="18">
        <f>F80+F79+F81</f>
        <v>20000</v>
      </c>
      <c r="G78" s="18">
        <f>G80+G79+G81</f>
        <v>20000</v>
      </c>
      <c r="H78" s="18">
        <f>H80+H79+H81</f>
        <v>0</v>
      </c>
      <c r="I78" s="18">
        <f>I80+I79+I81</f>
        <v>0</v>
      </c>
      <c r="J78" s="18">
        <f>J80+J79+J81</f>
        <v>0</v>
      </c>
    </row>
    <row r="79" spans="1:10" ht="25.5" customHeight="1">
      <c r="A79" s="101"/>
      <c r="B79" s="104"/>
      <c r="C79" s="28"/>
      <c r="D79" s="15" t="s">
        <v>58</v>
      </c>
      <c r="E79" s="18"/>
      <c r="F79" s="24">
        <f>G79+H79+I79+J79</f>
        <v>15000</v>
      </c>
      <c r="G79" s="24">
        <v>15000</v>
      </c>
      <c r="H79" s="18"/>
      <c r="I79" s="18"/>
      <c r="J79" s="18"/>
    </row>
    <row r="80" spans="1:10" ht="21" customHeight="1">
      <c r="A80" s="101"/>
      <c r="B80" s="104"/>
      <c r="C80" s="28"/>
      <c r="D80" s="15" t="s">
        <v>59</v>
      </c>
      <c r="E80" s="24"/>
      <c r="F80" s="24">
        <f>G80+H80+I80+J80</f>
        <v>0</v>
      </c>
      <c r="G80" s="24"/>
      <c r="H80" s="18"/>
      <c r="I80" s="18"/>
      <c r="J80" s="18"/>
    </row>
    <row r="81" spans="1:10" ht="20.25" customHeight="1">
      <c r="A81" s="101"/>
      <c r="B81" s="101"/>
      <c r="C81" s="28"/>
      <c r="D81" s="15" t="s">
        <v>60</v>
      </c>
      <c r="E81" s="24"/>
      <c r="F81" s="24">
        <f>G81+H81+I81+J81</f>
        <v>5000</v>
      </c>
      <c r="G81" s="24">
        <v>5000</v>
      </c>
      <c r="H81" s="18"/>
      <c r="I81" s="18"/>
      <c r="J81" s="18"/>
    </row>
    <row r="82" spans="1:10" ht="25.5" customHeight="1">
      <c r="A82" s="101"/>
      <c r="B82" s="105">
        <v>75095</v>
      </c>
      <c r="C82" s="28"/>
      <c r="D82" s="19" t="s">
        <v>61</v>
      </c>
      <c r="E82" s="18">
        <f aca="true" t="shared" si="7" ref="E82:J82">E83+E87</f>
        <v>0</v>
      </c>
      <c r="F82" s="18">
        <f t="shared" si="7"/>
        <v>1036</v>
      </c>
      <c r="G82" s="18">
        <f t="shared" si="7"/>
        <v>1036</v>
      </c>
      <c r="H82" s="18">
        <f t="shared" si="7"/>
        <v>0</v>
      </c>
      <c r="I82" s="18">
        <f t="shared" si="7"/>
        <v>0</v>
      </c>
      <c r="J82" s="18">
        <f t="shared" si="7"/>
        <v>0</v>
      </c>
    </row>
    <row r="83" spans="1:10" ht="44.25" customHeight="1">
      <c r="A83" s="101"/>
      <c r="B83" s="105"/>
      <c r="C83" s="28">
        <v>6050</v>
      </c>
      <c r="D83" s="19" t="s">
        <v>36</v>
      </c>
      <c r="E83" s="18">
        <f>E84+E85</f>
        <v>0</v>
      </c>
      <c r="F83" s="18">
        <f>F84+F85</f>
        <v>0</v>
      </c>
      <c r="G83" s="18">
        <f>G84+G85</f>
        <v>0</v>
      </c>
      <c r="H83" s="18">
        <f>H84+H85</f>
        <v>0</v>
      </c>
      <c r="I83" s="18">
        <f>I84+I85</f>
        <v>0</v>
      </c>
      <c r="J83" s="18">
        <f>J84+J85</f>
        <v>0</v>
      </c>
    </row>
    <row r="84" spans="1:10" ht="6.75" customHeight="1">
      <c r="A84" s="101"/>
      <c r="B84" s="105"/>
      <c r="C84" s="28"/>
      <c r="D84" s="15"/>
      <c r="E84" s="18"/>
      <c r="F84" s="24">
        <f>G84+H84+I84+J84+K84</f>
        <v>0</v>
      </c>
      <c r="G84" s="24"/>
      <c r="H84" s="18"/>
      <c r="I84" s="18"/>
      <c r="J84" s="18"/>
    </row>
    <row r="85" spans="1:10" ht="44.25" customHeight="1">
      <c r="A85" s="101"/>
      <c r="B85" s="105"/>
      <c r="C85" s="28"/>
      <c r="D85" s="19" t="s">
        <v>35</v>
      </c>
      <c r="E85" s="18">
        <f>E86</f>
        <v>0</v>
      </c>
      <c r="F85" s="18">
        <f>F86</f>
        <v>0</v>
      </c>
      <c r="G85" s="18">
        <f>G86</f>
        <v>0</v>
      </c>
      <c r="H85" s="18">
        <f>H86</f>
        <v>0</v>
      </c>
      <c r="I85" s="18">
        <f>I86</f>
        <v>0</v>
      </c>
      <c r="J85" s="18">
        <f>J86</f>
        <v>0</v>
      </c>
    </row>
    <row r="86" spans="1:10" ht="46.5" customHeight="1">
      <c r="A86" s="101"/>
      <c r="B86" s="105"/>
      <c r="C86" s="41"/>
      <c r="D86" s="15" t="s">
        <v>62</v>
      </c>
      <c r="E86" s="24"/>
      <c r="F86" s="24">
        <f>G86+H86+I86+J86</f>
        <v>0</v>
      </c>
      <c r="G86" s="24"/>
      <c r="H86" s="24"/>
      <c r="I86" s="24"/>
      <c r="J86" s="24"/>
    </row>
    <row r="87" spans="1:10" ht="41.25" customHeight="1">
      <c r="A87" s="101"/>
      <c r="B87" s="106"/>
      <c r="C87" s="28">
        <v>6060</v>
      </c>
      <c r="D87" s="19" t="s">
        <v>36</v>
      </c>
      <c r="E87" s="18">
        <f>E88+E89</f>
        <v>0</v>
      </c>
      <c r="F87" s="18">
        <f>F88+F89</f>
        <v>1036</v>
      </c>
      <c r="G87" s="18">
        <f>G88+G89</f>
        <v>1036</v>
      </c>
      <c r="H87" s="18">
        <f>H88+H89</f>
        <v>0</v>
      </c>
      <c r="I87" s="18">
        <f>I88+I89</f>
        <v>0</v>
      </c>
      <c r="J87" s="18">
        <f>J88+J89</f>
        <v>0</v>
      </c>
    </row>
    <row r="88" spans="1:10" ht="11.25" customHeight="1">
      <c r="A88" s="101"/>
      <c r="B88" s="106"/>
      <c r="C88" s="28"/>
      <c r="D88" s="15"/>
      <c r="E88" s="24"/>
      <c r="F88" s="24">
        <f>K88+J88+I88+H88+G88</f>
        <v>0</v>
      </c>
      <c r="G88" s="24"/>
      <c r="H88" s="24"/>
      <c r="I88" s="24"/>
      <c r="J88" s="24"/>
    </row>
    <row r="89" spans="1:10" ht="43.5" customHeight="1">
      <c r="A89" s="101"/>
      <c r="B89" s="106"/>
      <c r="C89" s="28"/>
      <c r="D89" s="19" t="s">
        <v>35</v>
      </c>
      <c r="E89" s="24">
        <f>E90</f>
        <v>0</v>
      </c>
      <c r="F89" s="24">
        <f>F90</f>
        <v>1036</v>
      </c>
      <c r="G89" s="24">
        <f>G90</f>
        <v>1036</v>
      </c>
      <c r="H89" s="24">
        <f>H90</f>
        <v>0</v>
      </c>
      <c r="I89" s="24">
        <f>I90</f>
        <v>0</v>
      </c>
      <c r="J89" s="24">
        <f>J90</f>
        <v>0</v>
      </c>
    </row>
    <row r="90" spans="1:10" ht="15">
      <c r="A90" s="103"/>
      <c r="B90" s="106"/>
      <c r="C90" s="28"/>
      <c r="D90" s="15"/>
      <c r="E90" s="24"/>
      <c r="F90" s="24">
        <f>G90+H90+I90+J90</f>
        <v>1036</v>
      </c>
      <c r="G90" s="18">
        <v>1036</v>
      </c>
      <c r="H90" s="18"/>
      <c r="I90" s="18"/>
      <c r="J90" s="18"/>
    </row>
    <row r="91" spans="1:10" ht="39" customHeight="1">
      <c r="A91" s="116">
        <v>754</v>
      </c>
      <c r="B91" s="44"/>
      <c r="C91" s="28"/>
      <c r="D91" s="45" t="s">
        <v>63</v>
      </c>
      <c r="E91" s="18">
        <f>E92</f>
        <v>0</v>
      </c>
      <c r="F91" s="18">
        <f>F92</f>
        <v>137000</v>
      </c>
      <c r="G91" s="18">
        <f>G92</f>
        <v>0</v>
      </c>
      <c r="H91" s="18">
        <f>H92</f>
        <v>33300</v>
      </c>
      <c r="I91" s="18">
        <f>I92</f>
        <v>0</v>
      </c>
      <c r="J91" s="18">
        <f>J92</f>
        <v>103700</v>
      </c>
    </row>
    <row r="92" spans="1:10" ht="13.5" customHeight="1">
      <c r="A92" s="101"/>
      <c r="B92" s="46">
        <v>75412</v>
      </c>
      <c r="C92" s="41"/>
      <c r="D92" s="47" t="s">
        <v>64</v>
      </c>
      <c r="E92" s="24">
        <f>E93+E97+E100</f>
        <v>0</v>
      </c>
      <c r="F92" s="24">
        <f>F93+F97+F100</f>
        <v>137000</v>
      </c>
      <c r="G92" s="24">
        <f>G93+G97+G100</f>
        <v>0</v>
      </c>
      <c r="H92" s="24">
        <f>H93+H97+H100</f>
        <v>33300</v>
      </c>
      <c r="I92" s="24">
        <f>I93+I97+I100</f>
        <v>0</v>
      </c>
      <c r="J92" s="24">
        <f>J93+J97+J100</f>
        <v>103700</v>
      </c>
    </row>
    <row r="93" spans="1:10" ht="47.25" customHeight="1">
      <c r="A93" s="101"/>
      <c r="B93" s="46"/>
      <c r="C93" s="41" t="s">
        <v>65</v>
      </c>
      <c r="D93" s="19" t="s">
        <v>36</v>
      </c>
      <c r="E93" s="24">
        <f aca="true" t="shared" si="8" ref="E93:J93">E96+E94+E95</f>
        <v>0</v>
      </c>
      <c r="F93" s="24">
        <f t="shared" si="8"/>
        <v>15000</v>
      </c>
      <c r="G93" s="24">
        <f t="shared" si="8"/>
        <v>0</v>
      </c>
      <c r="H93" s="24">
        <f t="shared" si="8"/>
        <v>15000</v>
      </c>
      <c r="I93" s="24">
        <f t="shared" si="8"/>
        <v>0</v>
      </c>
      <c r="J93" s="24">
        <f t="shared" si="8"/>
        <v>0</v>
      </c>
    </row>
    <row r="94" spans="1:10" ht="24.75" customHeight="1">
      <c r="A94" s="101"/>
      <c r="B94" s="46"/>
      <c r="C94" s="41"/>
      <c r="D94" s="15" t="s">
        <v>66</v>
      </c>
      <c r="E94" s="24"/>
      <c r="F94" s="24">
        <f>G94+H94+I94+J94</f>
        <v>0</v>
      </c>
      <c r="G94" s="24"/>
      <c r="H94" s="24"/>
      <c r="I94" s="24"/>
      <c r="J94" s="24"/>
    </row>
    <row r="95" spans="1:10" ht="31.5" customHeight="1">
      <c r="A95" s="101"/>
      <c r="B95" s="46"/>
      <c r="C95" s="41"/>
      <c r="D95" s="15" t="s">
        <v>67</v>
      </c>
      <c r="E95" s="24"/>
      <c r="F95" s="24">
        <f>G95+H95+I95+J95</f>
        <v>0</v>
      </c>
      <c r="G95" s="24"/>
      <c r="H95" s="24"/>
      <c r="I95" s="24"/>
      <c r="J95" s="24"/>
    </row>
    <row r="96" spans="1:10" ht="36" customHeight="1">
      <c r="A96" s="101"/>
      <c r="B96" s="46"/>
      <c r="C96" s="41"/>
      <c r="D96" s="15" t="s">
        <v>68</v>
      </c>
      <c r="E96" s="24"/>
      <c r="F96" s="24">
        <f>G96+H96+I96+J96</f>
        <v>15000</v>
      </c>
      <c r="G96" s="24"/>
      <c r="H96" s="24">
        <v>15000</v>
      </c>
      <c r="I96" s="43"/>
      <c r="J96" s="24"/>
    </row>
    <row r="97" spans="1:10" ht="45" customHeight="1">
      <c r="A97" s="101"/>
      <c r="B97" s="46"/>
      <c r="C97" s="41">
        <v>6057</v>
      </c>
      <c r="D97" s="48" t="s">
        <v>69</v>
      </c>
      <c r="E97" s="24">
        <f>E98+E99</f>
        <v>0</v>
      </c>
      <c r="F97" s="24">
        <f>F98+F99</f>
        <v>103700</v>
      </c>
      <c r="G97" s="24">
        <f>G98+G99</f>
        <v>0</v>
      </c>
      <c r="H97" s="24">
        <f>H98+H99</f>
        <v>0</v>
      </c>
      <c r="I97" s="24">
        <f>I98+I99</f>
        <v>0</v>
      </c>
      <c r="J97" s="24">
        <f>J98+J99</f>
        <v>103700</v>
      </c>
    </row>
    <row r="98" spans="1:10" ht="40.5" customHeight="1">
      <c r="A98" s="101"/>
      <c r="B98" s="46"/>
      <c r="C98" s="41"/>
      <c r="D98" s="40" t="s">
        <v>67</v>
      </c>
      <c r="E98" s="24"/>
      <c r="F98" s="24">
        <f>G98+H98+I98+J98</f>
        <v>95200</v>
      </c>
      <c r="G98" s="24"/>
      <c r="H98" s="24"/>
      <c r="I98" s="43"/>
      <c r="J98" s="24">
        <v>95200</v>
      </c>
    </row>
    <row r="99" spans="1:10" ht="54" customHeight="1">
      <c r="A99" s="101"/>
      <c r="B99" s="46"/>
      <c r="C99" s="41"/>
      <c r="D99" s="40" t="s">
        <v>70</v>
      </c>
      <c r="E99" s="24"/>
      <c r="F99" s="24">
        <f>G99+H99+I99+J99</f>
        <v>8500</v>
      </c>
      <c r="G99" s="24"/>
      <c r="H99" s="24"/>
      <c r="I99" s="43"/>
      <c r="J99" s="24">
        <v>8500</v>
      </c>
    </row>
    <row r="100" spans="1:10" ht="46.5" customHeight="1">
      <c r="A100" s="101"/>
      <c r="B100" s="46"/>
      <c r="C100" s="41">
        <v>6059</v>
      </c>
      <c r="D100" s="48" t="s">
        <v>69</v>
      </c>
      <c r="E100" s="24">
        <f>E101+E102</f>
        <v>0</v>
      </c>
      <c r="F100" s="24">
        <f>F101+F102</f>
        <v>18300</v>
      </c>
      <c r="G100" s="24">
        <f>G101+G102</f>
        <v>0</v>
      </c>
      <c r="H100" s="24">
        <f>H101+H102</f>
        <v>18300</v>
      </c>
      <c r="I100" s="24">
        <f>I101+I102</f>
        <v>0</v>
      </c>
      <c r="J100" s="24">
        <f>J101+J102</f>
        <v>0</v>
      </c>
    </row>
    <row r="101" spans="1:10" ht="40.5" customHeight="1">
      <c r="A101" s="101"/>
      <c r="B101" s="46"/>
      <c r="C101" s="41"/>
      <c r="D101" s="40" t="s">
        <v>67</v>
      </c>
      <c r="E101" s="24"/>
      <c r="F101" s="24">
        <f>G101+H101+I101+J101</f>
        <v>16800</v>
      </c>
      <c r="G101" s="24"/>
      <c r="H101" s="24">
        <v>16800</v>
      </c>
      <c r="I101" s="43"/>
      <c r="J101" s="24"/>
    </row>
    <row r="102" spans="1:10" ht="49.5" customHeight="1">
      <c r="A102" s="101"/>
      <c r="B102" s="46"/>
      <c r="C102" s="41"/>
      <c r="D102" s="40" t="s">
        <v>70</v>
      </c>
      <c r="E102" s="24"/>
      <c r="F102" s="24">
        <f>G102+H102+I102+J102</f>
        <v>1500</v>
      </c>
      <c r="G102" s="24"/>
      <c r="H102" s="24">
        <v>1500</v>
      </c>
      <c r="I102" s="43"/>
      <c r="J102" s="24"/>
    </row>
    <row r="103" spans="1:10" ht="27.75" customHeight="1">
      <c r="A103" s="102" t="s">
        <v>71</v>
      </c>
      <c r="B103" s="49"/>
      <c r="C103" s="50"/>
      <c r="D103" s="19" t="s">
        <v>72</v>
      </c>
      <c r="E103" s="18">
        <f>E104+E107</f>
        <v>0</v>
      </c>
      <c r="F103" s="18">
        <f>F104+F107</f>
        <v>140000</v>
      </c>
      <c r="G103" s="18">
        <f>G104+G107</f>
        <v>15000</v>
      </c>
      <c r="H103" s="18">
        <f>H104+H107</f>
        <v>40000</v>
      </c>
      <c r="I103" s="18">
        <f>I104+I107</f>
        <v>0</v>
      </c>
      <c r="J103" s="18">
        <f>J104+J107</f>
        <v>85000</v>
      </c>
    </row>
    <row r="104" spans="1:10" ht="15.75" customHeight="1">
      <c r="A104" s="101"/>
      <c r="B104" s="102" t="s">
        <v>73</v>
      </c>
      <c r="C104" s="50"/>
      <c r="D104" s="19" t="s">
        <v>74</v>
      </c>
      <c r="E104" s="18">
        <f>E105</f>
        <v>0</v>
      </c>
      <c r="F104" s="18">
        <f aca="true" t="shared" si="9" ref="F104:J105">F105</f>
        <v>40000</v>
      </c>
      <c r="G104" s="18">
        <f t="shared" si="9"/>
        <v>0</v>
      </c>
      <c r="H104" s="18">
        <f t="shared" si="9"/>
        <v>40000</v>
      </c>
      <c r="I104" s="18">
        <f t="shared" si="9"/>
        <v>0</v>
      </c>
      <c r="J104" s="18">
        <f t="shared" si="9"/>
        <v>0</v>
      </c>
    </row>
    <row r="105" spans="1:10" ht="25.5" customHeight="1">
      <c r="A105" s="101"/>
      <c r="B105" s="101"/>
      <c r="C105" s="51">
        <v>6060</v>
      </c>
      <c r="D105" s="21" t="s">
        <v>75</v>
      </c>
      <c r="E105" s="24">
        <f>E106</f>
        <v>0</v>
      </c>
      <c r="F105" s="24">
        <f t="shared" si="9"/>
        <v>40000</v>
      </c>
      <c r="G105" s="24">
        <f t="shared" si="9"/>
        <v>0</v>
      </c>
      <c r="H105" s="24">
        <f t="shared" si="9"/>
        <v>40000</v>
      </c>
      <c r="I105" s="24">
        <f t="shared" si="9"/>
        <v>0</v>
      </c>
      <c r="J105" s="24">
        <f t="shared" si="9"/>
        <v>0</v>
      </c>
    </row>
    <row r="106" spans="1:10" ht="28.5" customHeight="1">
      <c r="A106" s="101"/>
      <c r="B106" s="101"/>
      <c r="C106" s="51"/>
      <c r="D106" s="40" t="s">
        <v>76</v>
      </c>
      <c r="E106" s="24"/>
      <c r="F106" s="24">
        <f>G106+H106+I106+J106</f>
        <v>40000</v>
      </c>
      <c r="G106" s="24"/>
      <c r="H106" s="24">
        <v>40000</v>
      </c>
      <c r="I106" s="24"/>
      <c r="J106" s="24"/>
    </row>
    <row r="107" spans="1:10" ht="15">
      <c r="A107" s="52"/>
      <c r="B107" s="53">
        <v>80110</v>
      </c>
      <c r="C107" s="54"/>
      <c r="D107" s="55" t="s">
        <v>77</v>
      </c>
      <c r="E107" s="18">
        <f>E108+E110</f>
        <v>0</v>
      </c>
      <c r="F107" s="18">
        <f>F108+F110</f>
        <v>100000</v>
      </c>
      <c r="G107" s="18">
        <f>G108+G110</f>
        <v>15000</v>
      </c>
      <c r="H107" s="18">
        <f>H108+H110</f>
        <v>0</v>
      </c>
      <c r="I107" s="18">
        <f>I108+I110</f>
        <v>0</v>
      </c>
      <c r="J107" s="18">
        <f>J108+J110</f>
        <v>85000</v>
      </c>
    </row>
    <row r="108" spans="1:10" ht="26.25" customHeight="1">
      <c r="A108" s="52"/>
      <c r="B108" s="56"/>
      <c r="C108" s="54">
        <v>6057</v>
      </c>
      <c r="D108" s="55" t="s">
        <v>78</v>
      </c>
      <c r="E108" s="18">
        <f>E109</f>
        <v>0</v>
      </c>
      <c r="F108" s="18">
        <f>F109</f>
        <v>85000</v>
      </c>
      <c r="G108" s="18">
        <f>G109</f>
        <v>0</v>
      </c>
      <c r="H108" s="18">
        <f>H109</f>
        <v>0</v>
      </c>
      <c r="I108" s="18">
        <f>I109</f>
        <v>0</v>
      </c>
      <c r="J108" s="18">
        <f>J109</f>
        <v>85000</v>
      </c>
    </row>
    <row r="109" spans="1:10" ht="65.25" customHeight="1">
      <c r="A109" s="52"/>
      <c r="B109" s="52"/>
      <c r="C109" s="51"/>
      <c r="D109" s="40" t="s">
        <v>79</v>
      </c>
      <c r="E109" s="24"/>
      <c r="F109" s="24">
        <f>G109+H109+I109+J109</f>
        <v>85000</v>
      </c>
      <c r="G109" s="24"/>
      <c r="H109" s="24"/>
      <c r="I109" s="24"/>
      <c r="J109" s="24">
        <v>85000</v>
      </c>
    </row>
    <row r="110" spans="1:10" ht="27.75" customHeight="1">
      <c r="A110" s="52"/>
      <c r="B110" s="52"/>
      <c r="C110" s="51">
        <v>6059</v>
      </c>
      <c r="D110" s="55" t="s">
        <v>78</v>
      </c>
      <c r="E110" s="18">
        <f>E111</f>
        <v>0</v>
      </c>
      <c r="F110" s="18">
        <f>F111</f>
        <v>15000</v>
      </c>
      <c r="G110" s="18">
        <f>G111</f>
        <v>15000</v>
      </c>
      <c r="H110" s="18">
        <f>H111</f>
        <v>0</v>
      </c>
      <c r="I110" s="18">
        <f>I111</f>
        <v>0</v>
      </c>
      <c r="J110" s="18">
        <f>J111</f>
        <v>0</v>
      </c>
    </row>
    <row r="111" spans="1:10" ht="66" customHeight="1">
      <c r="A111" s="52"/>
      <c r="B111" s="57"/>
      <c r="C111" s="51"/>
      <c r="D111" s="40" t="s">
        <v>79</v>
      </c>
      <c r="E111" s="24"/>
      <c r="F111" s="24">
        <f>G111+H111+I111+J111</f>
        <v>15000</v>
      </c>
      <c r="G111" s="24">
        <v>15000</v>
      </c>
      <c r="H111" s="24"/>
      <c r="I111" s="24"/>
      <c r="J111" s="24">
        <v>0</v>
      </c>
    </row>
    <row r="112" spans="1:10" ht="42.75" customHeight="1">
      <c r="A112" s="102" t="s">
        <v>80</v>
      </c>
      <c r="B112" s="58"/>
      <c r="C112" s="27"/>
      <c r="D112" s="17" t="s">
        <v>81</v>
      </c>
      <c r="F112" s="18">
        <f>F113+F120+F134++F145</f>
        <v>977700</v>
      </c>
      <c r="G112" s="18">
        <f>G113+G120+G134++G145</f>
        <v>15500</v>
      </c>
      <c r="H112" s="18">
        <f>H113+H120+H134++H145</f>
        <v>373994</v>
      </c>
      <c r="I112" s="18">
        <f>I113+I120+I134++I145</f>
        <v>0</v>
      </c>
      <c r="J112" s="18">
        <f>J113+J120+J134++J145</f>
        <v>588206</v>
      </c>
    </row>
    <row r="113" spans="1:10" ht="32.25" customHeight="1">
      <c r="A113" s="104"/>
      <c r="B113" s="117" t="s">
        <v>82</v>
      </c>
      <c r="C113" s="27"/>
      <c r="D113" s="19" t="s">
        <v>83</v>
      </c>
      <c r="E113" s="18">
        <f>E114+E117</f>
        <v>0</v>
      </c>
      <c r="F113" s="18">
        <f>F114+F117</f>
        <v>641200</v>
      </c>
      <c r="G113" s="18">
        <f>G114+G117</f>
        <v>0</v>
      </c>
      <c r="H113" s="18">
        <f>H114+H117</f>
        <v>295244</v>
      </c>
      <c r="I113" s="18">
        <f>I114+I117</f>
        <v>0</v>
      </c>
      <c r="J113" s="18">
        <f>J114+J117</f>
        <v>345956</v>
      </c>
    </row>
    <row r="114" spans="1:10" ht="23.25" customHeight="1">
      <c r="A114" s="104"/>
      <c r="B114" s="97"/>
      <c r="C114" s="27" t="s">
        <v>84</v>
      </c>
      <c r="D114" s="15" t="s">
        <v>56</v>
      </c>
      <c r="E114" s="18">
        <f>E115+E116</f>
        <v>0</v>
      </c>
      <c r="F114" s="18">
        <f>F115+F116</f>
        <v>345956</v>
      </c>
      <c r="G114" s="18">
        <f>G115+G116</f>
        <v>0</v>
      </c>
      <c r="H114" s="18">
        <f>H115+H116</f>
        <v>0</v>
      </c>
      <c r="I114" s="18">
        <f>I115+I116</f>
        <v>0</v>
      </c>
      <c r="J114" s="18">
        <f>J115+J116</f>
        <v>345956</v>
      </c>
    </row>
    <row r="115" spans="1:10" ht="56.25" customHeight="1">
      <c r="A115" s="104"/>
      <c r="B115" s="97"/>
      <c r="C115" s="27"/>
      <c r="D115" s="26" t="s">
        <v>85</v>
      </c>
      <c r="E115" s="18"/>
      <c r="F115" s="24">
        <f>G115+H115+I115+J115+K115</f>
        <v>287731</v>
      </c>
      <c r="G115" s="24"/>
      <c r="H115" s="24"/>
      <c r="I115" s="24"/>
      <c r="J115" s="24">
        <v>287731</v>
      </c>
    </row>
    <row r="116" spans="1:10" ht="68.25" customHeight="1">
      <c r="A116" s="104"/>
      <c r="B116" s="97"/>
      <c r="C116" s="27"/>
      <c r="D116" s="26" t="s">
        <v>86</v>
      </c>
      <c r="E116" s="18"/>
      <c r="F116" s="59">
        <f>G116+H116+I116+J116</f>
        <v>58225</v>
      </c>
      <c r="G116" s="18"/>
      <c r="H116" s="18"/>
      <c r="I116" s="18"/>
      <c r="J116" s="24">
        <v>58225</v>
      </c>
    </row>
    <row r="117" spans="1:10" ht="24" customHeight="1">
      <c r="A117" s="104"/>
      <c r="B117" s="97"/>
      <c r="C117" s="27" t="s">
        <v>87</v>
      </c>
      <c r="D117" s="15" t="s">
        <v>56</v>
      </c>
      <c r="E117" s="18">
        <f>E118+E119</f>
        <v>0</v>
      </c>
      <c r="F117" s="18">
        <f>F118+F119</f>
        <v>295244</v>
      </c>
      <c r="G117" s="18">
        <f>G118+G119</f>
        <v>0</v>
      </c>
      <c r="H117" s="18">
        <f>H118+H119</f>
        <v>295244</v>
      </c>
      <c r="I117" s="18">
        <f>I118+I119</f>
        <v>0</v>
      </c>
      <c r="J117" s="18">
        <f>J118+J119</f>
        <v>0</v>
      </c>
    </row>
    <row r="118" spans="1:10" ht="54.75" customHeight="1">
      <c r="A118" s="104"/>
      <c r="B118" s="97"/>
      <c r="C118" s="27"/>
      <c r="D118" s="26" t="s">
        <v>85</v>
      </c>
      <c r="E118" s="18"/>
      <c r="F118" s="24">
        <f>G118+H118+I118+J118+K118</f>
        <v>268469</v>
      </c>
      <c r="G118" s="24"/>
      <c r="H118" s="24">
        <v>268469</v>
      </c>
      <c r="I118" s="18"/>
      <c r="J118" s="18"/>
    </row>
    <row r="119" spans="1:10" ht="72" customHeight="1">
      <c r="A119" s="104"/>
      <c r="B119" s="60"/>
      <c r="C119" s="61"/>
      <c r="D119" s="26" t="s">
        <v>86</v>
      </c>
      <c r="E119" s="18"/>
      <c r="F119" s="24">
        <f>G119+H119+I119+J119</f>
        <v>26775</v>
      </c>
      <c r="G119" s="24"/>
      <c r="H119" s="24">
        <v>26775</v>
      </c>
      <c r="I119" s="18"/>
      <c r="J119" s="18"/>
    </row>
    <row r="120" spans="1:10" ht="15">
      <c r="A120" s="101"/>
      <c r="B120" s="118">
        <v>90002</v>
      </c>
      <c r="C120" s="51"/>
      <c r="D120" s="62" t="s">
        <v>88</v>
      </c>
      <c r="E120" s="63">
        <f>E121+E123+E125+E127+E129+E131</f>
        <v>0</v>
      </c>
      <c r="F120" s="63">
        <f>F121+F123+F125+F127+F129+F131</f>
        <v>110000</v>
      </c>
      <c r="G120" s="63">
        <f>G121+G123+G125+G127+G129+G131</f>
        <v>15000</v>
      </c>
      <c r="H120" s="63">
        <f>H121+H123+H125+H127+H129+H131</f>
        <v>10000</v>
      </c>
      <c r="I120" s="63">
        <f>+I125+I127+I129+I131</f>
        <v>0</v>
      </c>
      <c r="J120" s="63">
        <f>+J125+J127+J129+J131</f>
        <v>85000</v>
      </c>
    </row>
    <row r="121" spans="1:10" ht="27" customHeight="1">
      <c r="A121" s="101"/>
      <c r="B121" s="106"/>
      <c r="C121" s="64" t="s">
        <v>65</v>
      </c>
      <c r="D121" s="15" t="s">
        <v>56</v>
      </c>
      <c r="E121" s="59">
        <f>E122</f>
        <v>0</v>
      </c>
      <c r="F121" s="59">
        <f>F122</f>
        <v>5000</v>
      </c>
      <c r="G121" s="59">
        <f>G122</f>
        <v>0</v>
      </c>
      <c r="H121" s="59">
        <f>H122</f>
        <v>5000</v>
      </c>
      <c r="I121" s="59">
        <f>I122</f>
        <v>0</v>
      </c>
      <c r="J121" s="59">
        <f>J122</f>
        <v>0</v>
      </c>
    </row>
    <row r="122" spans="1:10" ht="15">
      <c r="A122" s="101"/>
      <c r="B122" s="106"/>
      <c r="C122" s="64"/>
      <c r="D122" s="65" t="s">
        <v>89</v>
      </c>
      <c r="E122" s="59"/>
      <c r="F122" s="66">
        <f>G122+H122+I122+J122</f>
        <v>5000</v>
      </c>
      <c r="G122" s="24"/>
      <c r="H122" s="24">
        <v>5000</v>
      </c>
      <c r="I122" s="43"/>
      <c r="J122" s="24"/>
    </row>
    <row r="123" spans="1:10" ht="24.75" customHeight="1">
      <c r="A123" s="101"/>
      <c r="B123" s="106"/>
      <c r="C123" s="64" t="s">
        <v>49</v>
      </c>
      <c r="D123" s="19" t="s">
        <v>75</v>
      </c>
      <c r="E123" s="63">
        <f>E124</f>
        <v>0</v>
      </c>
      <c r="F123" s="63">
        <f>F124</f>
        <v>5000</v>
      </c>
      <c r="G123" s="63">
        <f>G124</f>
        <v>0</v>
      </c>
      <c r="H123" s="63">
        <f>H124</f>
        <v>5000</v>
      </c>
      <c r="I123" s="63">
        <f>I124</f>
        <v>0</v>
      </c>
      <c r="J123" s="63">
        <f>J124</f>
        <v>0</v>
      </c>
    </row>
    <row r="124" spans="1:10" ht="15">
      <c r="A124" s="101"/>
      <c r="B124" s="119"/>
      <c r="C124" s="64"/>
      <c r="D124" s="65" t="s">
        <v>90</v>
      </c>
      <c r="E124" s="59"/>
      <c r="F124" s="66">
        <f>G124+H124+I124+J124</f>
        <v>5000</v>
      </c>
      <c r="G124" s="24"/>
      <c r="H124" s="24">
        <v>5000</v>
      </c>
      <c r="I124" s="43"/>
      <c r="J124" s="24"/>
    </row>
    <row r="125" spans="1:10" ht="15">
      <c r="A125" s="101"/>
      <c r="B125" s="67"/>
      <c r="C125" s="51">
        <v>6057</v>
      </c>
      <c r="D125" s="62" t="s">
        <v>15</v>
      </c>
      <c r="E125" s="63">
        <f>E126</f>
        <v>0</v>
      </c>
      <c r="F125" s="63">
        <f>F126</f>
        <v>55000</v>
      </c>
      <c r="G125" s="63">
        <f>G126</f>
        <v>0</v>
      </c>
      <c r="H125" s="63">
        <f>H126</f>
        <v>0</v>
      </c>
      <c r="I125" s="63">
        <f>I126</f>
        <v>0</v>
      </c>
      <c r="J125" s="63">
        <f>J126</f>
        <v>55000</v>
      </c>
    </row>
    <row r="126" spans="1:10" ht="15">
      <c r="A126" s="101"/>
      <c r="B126" s="67"/>
      <c r="C126" s="64"/>
      <c r="D126" s="65" t="s">
        <v>89</v>
      </c>
      <c r="E126" s="59"/>
      <c r="F126" s="59">
        <f>G126+H126+I126+J126</f>
        <v>55000</v>
      </c>
      <c r="G126" s="59"/>
      <c r="H126" s="59"/>
      <c r="I126" s="59"/>
      <c r="J126" s="59">
        <v>55000</v>
      </c>
    </row>
    <row r="127" spans="1:10" ht="15">
      <c r="A127" s="101"/>
      <c r="B127" s="67"/>
      <c r="C127" s="64">
        <v>6059</v>
      </c>
      <c r="D127" s="65" t="s">
        <v>91</v>
      </c>
      <c r="E127" s="59">
        <f>E128</f>
        <v>0</v>
      </c>
      <c r="F127" s="59">
        <f>F128</f>
        <v>5000</v>
      </c>
      <c r="G127" s="59">
        <f>G128</f>
        <v>5000</v>
      </c>
      <c r="H127" s="59">
        <f>H128</f>
        <v>0</v>
      </c>
      <c r="I127" s="59">
        <f>I128</f>
        <v>0</v>
      </c>
      <c r="J127" s="59">
        <f>J128</f>
        <v>0</v>
      </c>
    </row>
    <row r="128" spans="1:10" ht="15">
      <c r="A128" s="101"/>
      <c r="B128" s="67"/>
      <c r="C128" s="64"/>
      <c r="D128" s="65" t="s">
        <v>89</v>
      </c>
      <c r="E128" s="59"/>
      <c r="F128" s="66">
        <f>+G128+H128+I128+J128</f>
        <v>5000</v>
      </c>
      <c r="G128" s="24">
        <v>5000</v>
      </c>
      <c r="H128" s="24"/>
      <c r="I128" s="43"/>
      <c r="J128" s="24"/>
    </row>
    <row r="129" spans="1:10" ht="15">
      <c r="A129" s="101"/>
      <c r="B129" s="67"/>
      <c r="C129" s="64">
        <v>6067</v>
      </c>
      <c r="D129" s="65" t="s">
        <v>92</v>
      </c>
      <c r="E129" s="59">
        <f>E130</f>
        <v>0</v>
      </c>
      <c r="F129" s="59">
        <f>F130</f>
        <v>30000</v>
      </c>
      <c r="G129" s="59">
        <f>G130</f>
        <v>0</v>
      </c>
      <c r="H129" s="59">
        <f>H130</f>
        <v>0</v>
      </c>
      <c r="I129" s="59">
        <f>I130</f>
        <v>0</v>
      </c>
      <c r="J129" s="59">
        <f>J130</f>
        <v>30000</v>
      </c>
    </row>
    <row r="130" spans="1:10" ht="15">
      <c r="A130" s="101"/>
      <c r="B130" s="67"/>
      <c r="C130" s="64"/>
      <c r="D130" s="65" t="s">
        <v>89</v>
      </c>
      <c r="E130" s="59"/>
      <c r="F130" s="66">
        <f>G130+H130+I130+J130</f>
        <v>30000</v>
      </c>
      <c r="G130" s="24"/>
      <c r="H130" s="24"/>
      <c r="I130" s="43"/>
      <c r="J130" s="24">
        <v>30000</v>
      </c>
    </row>
    <row r="131" spans="1:10" ht="15">
      <c r="A131" s="101"/>
      <c r="B131" s="67"/>
      <c r="C131" s="64">
        <v>6069</v>
      </c>
      <c r="D131" s="65" t="s">
        <v>92</v>
      </c>
      <c r="E131" s="59">
        <f>E132</f>
        <v>0</v>
      </c>
      <c r="F131" s="59">
        <f>F132</f>
        <v>10000</v>
      </c>
      <c r="G131" s="59">
        <f>G132</f>
        <v>10000</v>
      </c>
      <c r="H131" s="59">
        <f>H132</f>
        <v>0</v>
      </c>
      <c r="I131" s="59">
        <f>I132</f>
        <v>0</v>
      </c>
      <c r="J131" s="59">
        <f>J132</f>
        <v>0</v>
      </c>
    </row>
    <row r="132" spans="1:10" ht="15">
      <c r="A132" s="101"/>
      <c r="B132" s="67"/>
      <c r="C132" s="64"/>
      <c r="D132" s="65" t="s">
        <v>89</v>
      </c>
      <c r="E132" s="59"/>
      <c r="F132" s="66">
        <f>G132+H132+I132+J132</f>
        <v>10000</v>
      </c>
      <c r="G132" s="24">
        <v>10000</v>
      </c>
      <c r="H132" s="24"/>
      <c r="I132" s="43"/>
      <c r="J132" s="24"/>
    </row>
    <row r="133" spans="1:10" ht="9.75" customHeight="1">
      <c r="A133" s="101"/>
      <c r="B133" s="67"/>
      <c r="C133" s="64"/>
      <c r="D133" s="65"/>
      <c r="E133" s="59"/>
      <c r="F133" s="66"/>
      <c r="G133" s="24"/>
      <c r="H133" s="24"/>
      <c r="I133" s="43"/>
      <c r="J133" s="24"/>
    </row>
    <row r="134" spans="1:10" ht="21">
      <c r="A134" s="101"/>
      <c r="B134" s="68">
        <v>90015</v>
      </c>
      <c r="C134" s="51"/>
      <c r="D134" s="69" t="s">
        <v>93</v>
      </c>
      <c r="E134" s="63">
        <f aca="true" t="shared" si="10" ref="E134:J134">E135+E143+E137+E140</f>
        <v>0</v>
      </c>
      <c r="F134" s="63">
        <f t="shared" si="10"/>
        <v>68500</v>
      </c>
      <c r="G134" s="63">
        <f t="shared" si="10"/>
        <v>500</v>
      </c>
      <c r="H134" s="63">
        <f t="shared" si="10"/>
        <v>25500</v>
      </c>
      <c r="I134" s="63">
        <f t="shared" si="10"/>
        <v>0</v>
      </c>
      <c r="J134" s="63">
        <f t="shared" si="10"/>
        <v>42500</v>
      </c>
    </row>
    <row r="135" spans="1:10" ht="44.25" customHeight="1">
      <c r="A135" s="101"/>
      <c r="B135" s="67"/>
      <c r="C135" s="64">
        <v>6050</v>
      </c>
      <c r="D135" s="48" t="s">
        <v>94</v>
      </c>
      <c r="E135" s="59">
        <f>E136</f>
        <v>0</v>
      </c>
      <c r="F135" s="59">
        <f>F136</f>
        <v>9000</v>
      </c>
      <c r="G135" s="59">
        <f>G136</f>
        <v>0</v>
      </c>
      <c r="H135" s="59">
        <f>H136</f>
        <v>9000</v>
      </c>
      <c r="I135" s="59">
        <f>I136</f>
        <v>0</v>
      </c>
      <c r="J135" s="59">
        <f>J136</f>
        <v>0</v>
      </c>
    </row>
    <row r="136" spans="1:10" ht="43.5" customHeight="1">
      <c r="A136" s="101"/>
      <c r="B136" s="67"/>
      <c r="C136" s="64"/>
      <c r="D136" s="26" t="s">
        <v>95</v>
      </c>
      <c r="E136" s="59"/>
      <c r="F136" s="66">
        <f>G136+H136+I136+J136</f>
        <v>9000</v>
      </c>
      <c r="G136" s="24"/>
      <c r="H136" s="24">
        <v>9000</v>
      </c>
      <c r="I136" s="43"/>
      <c r="J136" s="24"/>
    </row>
    <row r="137" spans="1:10" ht="43.5" customHeight="1">
      <c r="A137" s="101"/>
      <c r="B137" s="67"/>
      <c r="C137" s="64">
        <v>6057</v>
      </c>
      <c r="D137" s="48" t="s">
        <v>94</v>
      </c>
      <c r="E137" s="59">
        <f>E138+E139</f>
        <v>0</v>
      </c>
      <c r="F137" s="59">
        <f>F138+F139</f>
        <v>42500</v>
      </c>
      <c r="G137" s="59">
        <f>G138+G139</f>
        <v>0</v>
      </c>
      <c r="H137" s="59">
        <f>H138+H139</f>
        <v>0</v>
      </c>
      <c r="I137" s="59">
        <f>I138+I139</f>
        <v>0</v>
      </c>
      <c r="J137" s="59">
        <f>J138+J139</f>
        <v>42500</v>
      </c>
    </row>
    <row r="138" spans="1:10" ht="9" customHeight="1">
      <c r="A138" s="101"/>
      <c r="B138" s="67"/>
      <c r="C138" s="64"/>
      <c r="D138" s="26"/>
      <c r="E138" s="59"/>
      <c r="F138" s="66">
        <f>G138+H138+I138+J138</f>
        <v>0</v>
      </c>
      <c r="G138" s="24"/>
      <c r="H138" s="24"/>
      <c r="I138" s="43"/>
      <c r="J138" s="24">
        <v>0</v>
      </c>
    </row>
    <row r="139" spans="1:10" ht="67.5" customHeight="1">
      <c r="A139" s="101"/>
      <c r="B139" s="67"/>
      <c r="C139" s="64"/>
      <c r="D139" s="33" t="s">
        <v>96</v>
      </c>
      <c r="E139" s="59"/>
      <c r="F139" s="66">
        <f>G139+H139+I139+J139</f>
        <v>42500</v>
      </c>
      <c r="G139" s="24"/>
      <c r="H139" s="24"/>
      <c r="I139" s="43"/>
      <c r="J139" s="24">
        <v>42500</v>
      </c>
    </row>
    <row r="140" spans="1:10" ht="47.25" customHeight="1">
      <c r="A140" s="101"/>
      <c r="B140" s="67"/>
      <c r="C140" s="64">
        <v>6059</v>
      </c>
      <c r="D140" s="48" t="s">
        <v>94</v>
      </c>
      <c r="E140" s="59">
        <f>E141+E142</f>
        <v>0</v>
      </c>
      <c r="F140" s="59">
        <f>F141+F142</f>
        <v>16500</v>
      </c>
      <c r="G140" s="59">
        <f>G141+G142</f>
        <v>0</v>
      </c>
      <c r="H140" s="59">
        <f>H141+H142</f>
        <v>16500</v>
      </c>
      <c r="I140" s="59">
        <f>I141+I142</f>
        <v>0</v>
      </c>
      <c r="J140" s="59">
        <f>J141+J142</f>
        <v>0</v>
      </c>
    </row>
    <row r="141" spans="1:10" ht="82.5" customHeight="1">
      <c r="A141" s="101"/>
      <c r="B141" s="67"/>
      <c r="C141" s="64"/>
      <c r="D141" s="26" t="s">
        <v>97</v>
      </c>
      <c r="E141" s="59"/>
      <c r="F141" s="66">
        <v>9000</v>
      </c>
      <c r="G141" s="24"/>
      <c r="H141" s="24">
        <v>9000</v>
      </c>
      <c r="I141" s="43"/>
      <c r="J141" s="24"/>
    </row>
    <row r="142" spans="1:10" ht="69.75" customHeight="1">
      <c r="A142" s="101"/>
      <c r="B142" s="67"/>
      <c r="C142" s="64"/>
      <c r="D142" s="33" t="s">
        <v>96</v>
      </c>
      <c r="E142" s="59"/>
      <c r="F142" s="66">
        <f>G142+H142+I142+J142</f>
        <v>7500</v>
      </c>
      <c r="G142" s="24"/>
      <c r="H142" s="24">
        <v>7500</v>
      </c>
      <c r="I142" s="43"/>
      <c r="J142" s="24"/>
    </row>
    <row r="143" spans="1:10" ht="45.75" customHeight="1">
      <c r="A143" s="101"/>
      <c r="B143" s="67"/>
      <c r="C143" s="64"/>
      <c r="D143" s="19" t="s">
        <v>35</v>
      </c>
      <c r="E143" s="59">
        <f>E144</f>
        <v>0</v>
      </c>
      <c r="F143" s="59">
        <f>F144</f>
        <v>500</v>
      </c>
      <c r="G143" s="59">
        <f>G144</f>
        <v>500</v>
      </c>
      <c r="H143" s="59">
        <f>H144</f>
        <v>0</v>
      </c>
      <c r="I143" s="59">
        <f>I144</f>
        <v>0</v>
      </c>
      <c r="J143" s="59">
        <f>J144</f>
        <v>0</v>
      </c>
    </row>
    <row r="144" spans="1:10" ht="17.25" customHeight="1">
      <c r="A144" s="101"/>
      <c r="B144" s="67"/>
      <c r="C144" s="64">
        <v>6060</v>
      </c>
      <c r="D144" s="34" t="s">
        <v>98</v>
      </c>
      <c r="E144" s="59"/>
      <c r="F144" s="66">
        <f>G144</f>
        <v>500</v>
      </c>
      <c r="G144" s="24">
        <v>500</v>
      </c>
      <c r="H144" s="24"/>
      <c r="I144" s="43"/>
      <c r="J144" s="24"/>
    </row>
    <row r="145" spans="1:10" ht="15">
      <c r="A145" s="101"/>
      <c r="B145" s="120">
        <v>90095</v>
      </c>
      <c r="C145" s="51"/>
      <c r="D145" s="62" t="s">
        <v>61</v>
      </c>
      <c r="E145" s="63">
        <f>E149+E152+E146</f>
        <v>0</v>
      </c>
      <c r="F145" s="63">
        <f>F149+F152+F146</f>
        <v>158000</v>
      </c>
      <c r="G145" s="63">
        <f>G149+G152+G146</f>
        <v>0</v>
      </c>
      <c r="H145" s="63">
        <f>H149+H152+H146</f>
        <v>43250</v>
      </c>
      <c r="I145" s="63">
        <f>I149+I152+I146</f>
        <v>0</v>
      </c>
      <c r="J145" s="63">
        <f>J149+J152+J146</f>
        <v>114750</v>
      </c>
    </row>
    <row r="146" spans="1:10" ht="24" customHeight="1">
      <c r="A146" s="101"/>
      <c r="B146" s="106"/>
      <c r="C146" s="64">
        <v>6050</v>
      </c>
      <c r="D146" s="15" t="s">
        <v>56</v>
      </c>
      <c r="E146" s="59">
        <f>E147+E148</f>
        <v>0</v>
      </c>
      <c r="F146" s="59">
        <f>F147+F148</f>
        <v>23000</v>
      </c>
      <c r="G146" s="59">
        <f>G147+G148</f>
        <v>0</v>
      </c>
      <c r="H146" s="59">
        <f>H147+H148</f>
        <v>23000</v>
      </c>
      <c r="I146" s="59">
        <f>I147+I148</f>
        <v>0</v>
      </c>
      <c r="J146" s="59">
        <f>J147+J148</f>
        <v>0</v>
      </c>
    </row>
    <row r="147" spans="1:10" ht="15">
      <c r="A147" s="101"/>
      <c r="B147" s="106"/>
      <c r="C147" s="64"/>
      <c r="D147" s="65" t="s">
        <v>99</v>
      </c>
      <c r="E147" s="59"/>
      <c r="F147" s="59">
        <f>G147+H147+I147+J147+K147</f>
        <v>23000</v>
      </c>
      <c r="G147" s="59"/>
      <c r="H147" s="59">
        <v>23000</v>
      </c>
      <c r="I147" s="59"/>
      <c r="J147" s="59"/>
    </row>
    <row r="148" spans="1:10" ht="15">
      <c r="A148" s="101"/>
      <c r="B148" s="106"/>
      <c r="C148" s="64"/>
      <c r="D148" s="65" t="s">
        <v>100</v>
      </c>
      <c r="E148" s="59"/>
      <c r="F148" s="59">
        <f>G148+H148+I148+J148+K148</f>
        <v>0</v>
      </c>
      <c r="G148" s="59"/>
      <c r="H148" s="59"/>
      <c r="I148" s="59"/>
      <c r="J148" s="59"/>
    </row>
    <row r="149" spans="1:10" ht="26.25" customHeight="1">
      <c r="A149" s="101"/>
      <c r="B149" s="106"/>
      <c r="C149" s="64" t="s">
        <v>84</v>
      </c>
      <c r="D149" s="15" t="s">
        <v>56</v>
      </c>
      <c r="E149" s="59">
        <f>E151+E150</f>
        <v>0</v>
      </c>
      <c r="F149" s="59">
        <f>F151+F150</f>
        <v>114750</v>
      </c>
      <c r="G149" s="59">
        <f>G151+G150</f>
        <v>0</v>
      </c>
      <c r="H149" s="59">
        <f>H151+H150</f>
        <v>0</v>
      </c>
      <c r="I149" s="59">
        <f>I151+I150</f>
        <v>0</v>
      </c>
      <c r="J149" s="59">
        <f>J151+J150</f>
        <v>114750</v>
      </c>
    </row>
    <row r="150" spans="1:10" ht="21.75" customHeight="1">
      <c r="A150" s="101"/>
      <c r="B150" s="106"/>
      <c r="C150" s="64"/>
      <c r="D150" s="26" t="s">
        <v>101</v>
      </c>
      <c r="E150" s="59"/>
      <c r="F150" s="66">
        <f>G150+H150+I150+J150+K150</f>
        <v>29750</v>
      </c>
      <c r="G150" s="59"/>
      <c r="H150" s="59"/>
      <c r="I150" s="59"/>
      <c r="J150" s="59">
        <v>29750</v>
      </c>
    </row>
    <row r="151" spans="1:10" ht="49.5" customHeight="1">
      <c r="A151" s="101"/>
      <c r="B151" s="106"/>
      <c r="C151" s="64"/>
      <c r="D151" s="40" t="s">
        <v>102</v>
      </c>
      <c r="E151" s="59"/>
      <c r="F151" s="66">
        <f>G151+H151+I151+J151+K151</f>
        <v>85000</v>
      </c>
      <c r="G151" s="24"/>
      <c r="H151" s="24"/>
      <c r="I151" s="43"/>
      <c r="J151" s="24">
        <v>85000</v>
      </c>
    </row>
    <row r="152" spans="1:10" ht="21.75" customHeight="1">
      <c r="A152" s="101"/>
      <c r="B152" s="106"/>
      <c r="C152" s="64" t="s">
        <v>87</v>
      </c>
      <c r="D152" s="15" t="s">
        <v>56</v>
      </c>
      <c r="E152" s="59">
        <f>E154+E153</f>
        <v>0</v>
      </c>
      <c r="F152" s="59">
        <f>F154+F153</f>
        <v>20250</v>
      </c>
      <c r="G152" s="59">
        <f>G154+G153</f>
        <v>0</v>
      </c>
      <c r="H152" s="59">
        <f>H154+H153</f>
        <v>20250</v>
      </c>
      <c r="I152" s="59">
        <f>I154+I153</f>
        <v>0</v>
      </c>
      <c r="J152" s="59">
        <f>J154+J153</f>
        <v>0</v>
      </c>
    </row>
    <row r="153" spans="1:10" ht="21.75" customHeight="1">
      <c r="A153" s="101"/>
      <c r="B153" s="106"/>
      <c r="C153" s="64"/>
      <c r="D153" s="26" t="s">
        <v>101</v>
      </c>
      <c r="E153" s="59"/>
      <c r="F153" s="66">
        <f>G153+H153+I153+J153+K153</f>
        <v>5250</v>
      </c>
      <c r="G153" s="59"/>
      <c r="H153" s="59">
        <v>5250</v>
      </c>
      <c r="I153" s="59"/>
      <c r="J153" s="59"/>
    </row>
    <row r="154" spans="1:10" ht="53.25" customHeight="1">
      <c r="A154" s="103"/>
      <c r="B154" s="119"/>
      <c r="C154" s="64"/>
      <c r="D154" s="40" t="s">
        <v>102</v>
      </c>
      <c r="E154" s="59"/>
      <c r="F154" s="66">
        <f>G154+H154+I154+J154+K154</f>
        <v>15000</v>
      </c>
      <c r="G154" s="24"/>
      <c r="H154" s="24">
        <v>15000</v>
      </c>
      <c r="I154" s="43"/>
      <c r="J154" s="24"/>
    </row>
    <row r="155" spans="1:10" ht="44.25" customHeight="1">
      <c r="A155" s="110">
        <v>921</v>
      </c>
      <c r="B155" s="57"/>
      <c r="C155" s="64"/>
      <c r="D155" s="69" t="s">
        <v>103</v>
      </c>
      <c r="E155" s="63">
        <f aca="true" t="shared" si="11" ref="E155:J155">E156+E163</f>
        <v>0</v>
      </c>
      <c r="F155" s="63">
        <f t="shared" si="11"/>
        <v>64518.69</v>
      </c>
      <c r="G155" s="63">
        <f t="shared" si="11"/>
        <v>0</v>
      </c>
      <c r="H155" s="63">
        <f t="shared" si="11"/>
        <v>64518.69</v>
      </c>
      <c r="I155" s="63">
        <f t="shared" si="11"/>
        <v>0</v>
      </c>
      <c r="J155" s="63">
        <f t="shared" si="11"/>
        <v>0</v>
      </c>
    </row>
    <row r="156" spans="1:10" ht="33" customHeight="1">
      <c r="A156" s="101"/>
      <c r="B156" s="111">
        <v>92109</v>
      </c>
      <c r="C156" s="64"/>
      <c r="D156" s="34" t="s">
        <v>104</v>
      </c>
      <c r="E156" s="59">
        <f aca="true" t="shared" si="12" ref="E156:J156">E157+E160</f>
        <v>0</v>
      </c>
      <c r="F156" s="59">
        <f t="shared" si="12"/>
        <v>54518.69</v>
      </c>
      <c r="G156" s="59">
        <f t="shared" si="12"/>
        <v>0</v>
      </c>
      <c r="H156" s="59">
        <f t="shared" si="12"/>
        <v>54518.69</v>
      </c>
      <c r="I156" s="59">
        <f t="shared" si="12"/>
        <v>0</v>
      </c>
      <c r="J156" s="59">
        <f t="shared" si="12"/>
        <v>0</v>
      </c>
    </row>
    <row r="157" spans="1:10" ht="23.25" customHeight="1">
      <c r="A157" s="101"/>
      <c r="B157" s="112"/>
      <c r="C157" s="113">
        <v>6050</v>
      </c>
      <c r="D157" s="15" t="s">
        <v>56</v>
      </c>
      <c r="E157" s="59">
        <f aca="true" t="shared" si="13" ref="E157:J158">E158</f>
        <v>0</v>
      </c>
      <c r="F157" s="59">
        <f t="shared" si="13"/>
        <v>29820</v>
      </c>
      <c r="G157" s="59">
        <f t="shared" si="13"/>
        <v>0</v>
      </c>
      <c r="H157" s="59">
        <f t="shared" si="13"/>
        <v>29820</v>
      </c>
      <c r="I157" s="59">
        <f t="shared" si="13"/>
        <v>0</v>
      </c>
      <c r="J157" s="59">
        <f t="shared" si="13"/>
        <v>0</v>
      </c>
    </row>
    <row r="158" spans="1:10" ht="42.75" customHeight="1">
      <c r="A158" s="101"/>
      <c r="B158" s="112"/>
      <c r="C158" s="113"/>
      <c r="D158" s="19" t="s">
        <v>35</v>
      </c>
      <c r="E158" s="59">
        <f>E159</f>
        <v>0</v>
      </c>
      <c r="F158" s="59">
        <f t="shared" si="13"/>
        <v>29820</v>
      </c>
      <c r="G158" s="59">
        <f t="shared" si="13"/>
        <v>0</v>
      </c>
      <c r="H158" s="59">
        <f t="shared" si="13"/>
        <v>29820</v>
      </c>
      <c r="I158" s="59">
        <f t="shared" si="13"/>
        <v>0</v>
      </c>
      <c r="J158" s="59">
        <f t="shared" si="13"/>
        <v>0</v>
      </c>
    </row>
    <row r="159" spans="1:10" ht="12" customHeight="1">
      <c r="A159" s="101"/>
      <c r="B159" s="112"/>
      <c r="C159" s="113"/>
      <c r="D159" s="34"/>
      <c r="E159" s="59"/>
      <c r="F159" s="66">
        <f>G159+H159+I159+J159</f>
        <v>29820</v>
      </c>
      <c r="G159" s="24"/>
      <c r="H159" s="24">
        <v>29820</v>
      </c>
      <c r="I159" s="43"/>
      <c r="J159" s="24"/>
    </row>
    <row r="160" spans="1:10" ht="26.25" customHeight="1">
      <c r="A160" s="101"/>
      <c r="B160" s="112"/>
      <c r="C160" s="113">
        <v>6060</v>
      </c>
      <c r="D160" s="15" t="s">
        <v>75</v>
      </c>
      <c r="E160" s="59">
        <f aca="true" t="shared" si="14" ref="E160:J161">E161</f>
        <v>0</v>
      </c>
      <c r="F160" s="59">
        <f t="shared" si="14"/>
        <v>24698.69</v>
      </c>
      <c r="G160" s="59">
        <f t="shared" si="14"/>
        <v>0</v>
      </c>
      <c r="H160" s="59">
        <f t="shared" si="14"/>
        <v>24698.69</v>
      </c>
      <c r="I160" s="59">
        <f t="shared" si="14"/>
        <v>0</v>
      </c>
      <c r="J160" s="59">
        <f t="shared" si="14"/>
        <v>0</v>
      </c>
    </row>
    <row r="161" spans="1:10" ht="44.25" customHeight="1">
      <c r="A161" s="101"/>
      <c r="B161" s="112"/>
      <c r="C161" s="113"/>
      <c r="D161" s="19" t="s">
        <v>35</v>
      </c>
      <c r="E161" s="59">
        <f>E162</f>
        <v>0</v>
      </c>
      <c r="F161" s="59">
        <f t="shared" si="14"/>
        <v>24698.69</v>
      </c>
      <c r="G161" s="59">
        <f t="shared" si="14"/>
        <v>0</v>
      </c>
      <c r="H161" s="59">
        <f t="shared" si="14"/>
        <v>24698.69</v>
      </c>
      <c r="I161" s="59">
        <f t="shared" si="14"/>
        <v>0</v>
      </c>
      <c r="J161" s="59">
        <f t="shared" si="14"/>
        <v>0</v>
      </c>
    </row>
    <row r="162" spans="1:10" ht="9.75" customHeight="1">
      <c r="A162" s="101"/>
      <c r="B162" s="112"/>
      <c r="C162" s="113"/>
      <c r="D162" s="15"/>
      <c r="E162" s="59"/>
      <c r="F162" s="66">
        <f>G162+H162+I162+J162</f>
        <v>24698.69</v>
      </c>
      <c r="G162" s="24"/>
      <c r="H162" s="24">
        <v>24698.69</v>
      </c>
      <c r="I162" s="43"/>
      <c r="J162" s="24"/>
    </row>
    <row r="163" spans="1:10" ht="22.5" customHeight="1">
      <c r="A163" s="52"/>
      <c r="B163" s="70">
        <v>92195</v>
      </c>
      <c r="C163" s="51"/>
      <c r="D163" s="19" t="s">
        <v>105</v>
      </c>
      <c r="E163" s="63">
        <f>E164</f>
        <v>0</v>
      </c>
      <c r="F163" s="63">
        <f aca="true" t="shared" si="15" ref="F163:J164">F164</f>
        <v>10000</v>
      </c>
      <c r="G163" s="63">
        <f t="shared" si="15"/>
        <v>0</v>
      </c>
      <c r="H163" s="63">
        <f t="shared" si="15"/>
        <v>10000</v>
      </c>
      <c r="I163" s="63">
        <f t="shared" si="15"/>
        <v>0</v>
      </c>
      <c r="J163" s="63">
        <f t="shared" si="15"/>
        <v>0</v>
      </c>
    </row>
    <row r="164" spans="1:10" ht="24" customHeight="1">
      <c r="A164" s="52"/>
      <c r="B164" s="71"/>
      <c r="C164" s="64">
        <v>6060</v>
      </c>
      <c r="D164" s="15" t="s">
        <v>15</v>
      </c>
      <c r="E164" s="59">
        <f>E165</f>
        <v>0</v>
      </c>
      <c r="F164" s="59">
        <f t="shared" si="15"/>
        <v>10000</v>
      </c>
      <c r="G164" s="59">
        <f t="shared" si="15"/>
        <v>0</v>
      </c>
      <c r="H164" s="59">
        <f t="shared" si="15"/>
        <v>10000</v>
      </c>
      <c r="I164" s="59">
        <f t="shared" si="15"/>
        <v>0</v>
      </c>
      <c r="J164" s="59">
        <f t="shared" si="15"/>
        <v>0</v>
      </c>
    </row>
    <row r="165" spans="1:10" ht="15" customHeight="1">
      <c r="A165" s="52"/>
      <c r="B165" s="71"/>
      <c r="C165" s="64"/>
      <c r="D165" s="15" t="s">
        <v>106</v>
      </c>
      <c r="E165" s="59"/>
      <c r="F165" s="66">
        <f>G165+H165+I165+J165</f>
        <v>10000</v>
      </c>
      <c r="G165" s="24"/>
      <c r="H165" s="24">
        <v>10000</v>
      </c>
      <c r="I165" s="43"/>
      <c r="J165" s="24"/>
    </row>
    <row r="166" spans="1:10" ht="24" customHeight="1">
      <c r="A166" s="102" t="s">
        <v>107</v>
      </c>
      <c r="B166" s="49"/>
      <c r="C166" s="28"/>
      <c r="D166" s="17" t="s">
        <v>108</v>
      </c>
      <c r="E166" s="18">
        <f aca="true" t="shared" si="16" ref="E166:J166">E175+E167</f>
        <v>0</v>
      </c>
      <c r="F166" s="18">
        <f t="shared" si="16"/>
        <v>88461.98</v>
      </c>
      <c r="G166" s="18">
        <f t="shared" si="16"/>
        <v>88461.98</v>
      </c>
      <c r="H166" s="18">
        <f t="shared" si="16"/>
        <v>0</v>
      </c>
      <c r="I166" s="18">
        <f t="shared" si="16"/>
        <v>0</v>
      </c>
      <c r="J166" s="18">
        <f t="shared" si="16"/>
        <v>0</v>
      </c>
    </row>
    <row r="167" spans="1:10" ht="15" customHeight="1">
      <c r="A167" s="104"/>
      <c r="B167" s="72" t="s">
        <v>109</v>
      </c>
      <c r="C167" s="28"/>
      <c r="D167" s="17" t="s">
        <v>110</v>
      </c>
      <c r="E167" s="18">
        <f>E171+E168</f>
        <v>0</v>
      </c>
      <c r="F167" s="18">
        <f>F171+F168</f>
        <v>13221.279999999999</v>
      </c>
      <c r="G167" s="18">
        <f>G171+G168</f>
        <v>13221.279999999999</v>
      </c>
      <c r="H167" s="18">
        <f>H171+H168</f>
        <v>0</v>
      </c>
      <c r="I167" s="18">
        <f>I171+I168</f>
        <v>0</v>
      </c>
      <c r="J167" s="18">
        <f>J171+J168</f>
        <v>0</v>
      </c>
    </row>
    <row r="168" spans="1:10" ht="21" customHeight="1">
      <c r="A168" s="104"/>
      <c r="B168" s="72"/>
      <c r="C168" s="28">
        <v>6050</v>
      </c>
      <c r="D168" s="15" t="s">
        <v>56</v>
      </c>
      <c r="E168" s="18">
        <f aca="true" t="shared" si="17" ref="E168:J169">E169</f>
        <v>0</v>
      </c>
      <c r="F168" s="18">
        <f t="shared" si="17"/>
        <v>221.4</v>
      </c>
      <c r="G168" s="18">
        <f t="shared" si="17"/>
        <v>221.4</v>
      </c>
      <c r="H168" s="18">
        <f t="shared" si="17"/>
        <v>0</v>
      </c>
      <c r="I168" s="18">
        <f t="shared" si="17"/>
        <v>0</v>
      </c>
      <c r="J168" s="18">
        <f t="shared" si="17"/>
        <v>0</v>
      </c>
    </row>
    <row r="169" spans="1:10" ht="45.75" customHeight="1">
      <c r="A169" s="104"/>
      <c r="B169" s="72"/>
      <c r="C169" s="28"/>
      <c r="D169" s="19" t="s">
        <v>35</v>
      </c>
      <c r="E169" s="18">
        <f t="shared" si="17"/>
        <v>0</v>
      </c>
      <c r="F169" s="18">
        <f t="shared" si="17"/>
        <v>221.4</v>
      </c>
      <c r="G169" s="18">
        <f t="shared" si="17"/>
        <v>221.4</v>
      </c>
      <c r="H169" s="18">
        <f t="shared" si="17"/>
        <v>0</v>
      </c>
      <c r="I169" s="18">
        <f t="shared" si="17"/>
        <v>0</v>
      </c>
      <c r="J169" s="18">
        <f t="shared" si="17"/>
        <v>0</v>
      </c>
    </row>
    <row r="170" spans="1:10" ht="9.75" customHeight="1">
      <c r="A170" s="104"/>
      <c r="B170" s="72"/>
      <c r="C170" s="28"/>
      <c r="D170" s="73"/>
      <c r="E170" s="24"/>
      <c r="F170" s="24">
        <f>G170+H170+I170+J170</f>
        <v>221.4</v>
      </c>
      <c r="G170" s="18">
        <v>221.4</v>
      </c>
      <c r="H170" s="24"/>
      <c r="I170" s="24"/>
      <c r="J170" s="24"/>
    </row>
    <row r="171" spans="1:10" ht="26.25" customHeight="1">
      <c r="A171" s="104"/>
      <c r="B171" s="72"/>
      <c r="C171" s="28">
        <v>6060</v>
      </c>
      <c r="D171" s="15" t="s">
        <v>75</v>
      </c>
      <c r="E171" s="18">
        <f>E173+E172</f>
        <v>0</v>
      </c>
      <c r="F171" s="18">
        <f>F173+F172</f>
        <v>12999.88</v>
      </c>
      <c r="G171" s="18">
        <f>G173+G172</f>
        <v>12999.88</v>
      </c>
      <c r="H171" s="18">
        <f>H173+H172</f>
        <v>0</v>
      </c>
      <c r="I171" s="18">
        <f>I173+I172</f>
        <v>0</v>
      </c>
      <c r="J171" s="18">
        <f>J173+J172</f>
        <v>0</v>
      </c>
    </row>
    <row r="172" spans="1:10" ht="9" customHeight="1">
      <c r="A172" s="104"/>
      <c r="B172" s="72"/>
      <c r="C172" s="28"/>
      <c r="D172" s="15"/>
      <c r="E172" s="24"/>
      <c r="F172" s="24">
        <f>G172+H172+I172+J172</f>
        <v>0</v>
      </c>
      <c r="G172" s="24"/>
      <c r="H172" s="24"/>
      <c r="I172" s="24"/>
      <c r="J172" s="24"/>
    </row>
    <row r="173" spans="1:10" ht="44.25" customHeight="1">
      <c r="A173" s="104"/>
      <c r="B173" s="72"/>
      <c r="C173" s="28"/>
      <c r="D173" s="19" t="s">
        <v>35</v>
      </c>
      <c r="E173" s="18">
        <f>E174</f>
        <v>0</v>
      </c>
      <c r="F173" s="18">
        <f>F174</f>
        <v>12999.88</v>
      </c>
      <c r="G173" s="18">
        <f>G174</f>
        <v>12999.88</v>
      </c>
      <c r="H173" s="18">
        <f>H174</f>
        <v>0</v>
      </c>
      <c r="I173" s="18">
        <f>I174</f>
        <v>0</v>
      </c>
      <c r="J173" s="18">
        <f>J174</f>
        <v>0</v>
      </c>
    </row>
    <row r="174" spans="1:10" ht="9" customHeight="1">
      <c r="A174" s="104"/>
      <c r="B174" s="72"/>
      <c r="C174" s="28"/>
      <c r="D174" s="15"/>
      <c r="E174" s="24"/>
      <c r="F174" s="24">
        <f>G174+H174+I174+J174</f>
        <v>12999.88</v>
      </c>
      <c r="G174" s="18">
        <v>12999.88</v>
      </c>
      <c r="H174" s="24"/>
      <c r="I174" s="24"/>
      <c r="J174" s="24"/>
    </row>
    <row r="175" spans="1:10" ht="21.75" customHeight="1">
      <c r="A175" s="101"/>
      <c r="B175" s="74" t="s">
        <v>111</v>
      </c>
      <c r="C175" s="50"/>
      <c r="D175" s="19" t="s">
        <v>61</v>
      </c>
      <c r="E175" s="18">
        <f aca="true" t="shared" si="18" ref="E175:J175">E179+E176</f>
        <v>0</v>
      </c>
      <c r="F175" s="18">
        <f t="shared" si="18"/>
        <v>75240.7</v>
      </c>
      <c r="G175" s="18">
        <f t="shared" si="18"/>
        <v>75240.7</v>
      </c>
      <c r="H175" s="18">
        <f t="shared" si="18"/>
        <v>0</v>
      </c>
      <c r="I175" s="18">
        <f t="shared" si="18"/>
        <v>0</v>
      </c>
      <c r="J175" s="18">
        <f t="shared" si="18"/>
        <v>0</v>
      </c>
    </row>
    <row r="176" spans="1:10" ht="27" customHeight="1">
      <c r="A176" s="101"/>
      <c r="B176" s="75"/>
      <c r="C176" s="76">
        <v>6050</v>
      </c>
      <c r="D176" s="15" t="s">
        <v>56</v>
      </c>
      <c r="E176" s="18">
        <f>E177</f>
        <v>0</v>
      </c>
      <c r="F176" s="18">
        <f aca="true" t="shared" si="19" ref="F176:J177">F177</f>
        <v>36346.2</v>
      </c>
      <c r="G176" s="18">
        <f t="shared" si="19"/>
        <v>36346.2</v>
      </c>
      <c r="H176" s="18">
        <f t="shared" si="19"/>
        <v>0</v>
      </c>
      <c r="I176" s="18">
        <f t="shared" si="19"/>
        <v>0</v>
      </c>
      <c r="J176" s="18">
        <f t="shared" si="19"/>
        <v>0</v>
      </c>
    </row>
    <row r="177" spans="1:10" ht="45.75" customHeight="1">
      <c r="A177" s="101"/>
      <c r="B177" s="75"/>
      <c r="C177" s="76"/>
      <c r="D177" s="19" t="s">
        <v>35</v>
      </c>
      <c r="E177" s="18">
        <f>E178</f>
        <v>0</v>
      </c>
      <c r="F177" s="18">
        <f t="shared" si="19"/>
        <v>36346.2</v>
      </c>
      <c r="G177" s="18">
        <f t="shared" si="19"/>
        <v>36346.2</v>
      </c>
      <c r="H177" s="18">
        <f t="shared" si="19"/>
        <v>0</v>
      </c>
      <c r="I177" s="18">
        <f t="shared" si="19"/>
        <v>0</v>
      </c>
      <c r="J177" s="18">
        <f t="shared" si="19"/>
        <v>0</v>
      </c>
    </row>
    <row r="178" spans="1:10" ht="9.75" customHeight="1">
      <c r="A178" s="101"/>
      <c r="B178" s="75"/>
      <c r="C178" s="76"/>
      <c r="D178" s="15"/>
      <c r="E178" s="24"/>
      <c r="F178" s="24">
        <f>G178+H178+I178+J178</f>
        <v>36346.2</v>
      </c>
      <c r="G178" s="24">
        <v>36346.2</v>
      </c>
      <c r="H178" s="24"/>
      <c r="I178" s="24"/>
      <c r="J178" s="24"/>
    </row>
    <row r="179" spans="1:10" ht="21" customHeight="1">
      <c r="A179" s="101"/>
      <c r="B179" s="52"/>
      <c r="C179" s="77">
        <v>6060</v>
      </c>
      <c r="D179" s="15" t="s">
        <v>75</v>
      </c>
      <c r="E179" s="24">
        <f aca="true" t="shared" si="20" ref="E179:J179">E180+E181</f>
        <v>0</v>
      </c>
      <c r="F179" s="24">
        <f t="shared" si="20"/>
        <v>38894.5</v>
      </c>
      <c r="G179" s="24">
        <f t="shared" si="20"/>
        <v>38894.5</v>
      </c>
      <c r="H179" s="24">
        <f t="shared" si="20"/>
        <v>0</v>
      </c>
      <c r="I179" s="24">
        <f t="shared" si="20"/>
        <v>0</v>
      </c>
      <c r="J179" s="24">
        <f t="shared" si="20"/>
        <v>0</v>
      </c>
    </row>
    <row r="180" spans="1:10" ht="22.5" customHeight="1">
      <c r="A180" s="101"/>
      <c r="B180" s="52"/>
      <c r="C180" s="77"/>
      <c r="D180" s="78" t="s">
        <v>112</v>
      </c>
      <c r="E180" s="24"/>
      <c r="F180" s="24">
        <f>G180+H180+I180+J180</f>
        <v>0</v>
      </c>
      <c r="G180" s="24"/>
      <c r="H180" s="24"/>
      <c r="I180" s="24"/>
      <c r="J180" s="24"/>
    </row>
    <row r="181" spans="1:10" ht="15">
      <c r="A181" s="52"/>
      <c r="B181" s="52"/>
      <c r="C181" s="77"/>
      <c r="D181" s="19" t="s">
        <v>113</v>
      </c>
      <c r="E181" s="24">
        <f>E182</f>
        <v>0</v>
      </c>
      <c r="F181" s="24">
        <f>F182</f>
        <v>38894.5</v>
      </c>
      <c r="G181" s="24">
        <f>G182</f>
        <v>38894.5</v>
      </c>
      <c r="H181" s="24">
        <f>H182</f>
        <v>0</v>
      </c>
      <c r="I181" s="24">
        <f>I182</f>
        <v>0</v>
      </c>
      <c r="J181" s="24">
        <f>J182</f>
        <v>0</v>
      </c>
    </row>
    <row r="182" spans="1:10" ht="15">
      <c r="A182" s="52"/>
      <c r="B182" s="52"/>
      <c r="C182" s="77"/>
      <c r="D182" s="15"/>
      <c r="E182" s="24"/>
      <c r="F182" s="24">
        <f>G182+H182+I182+J182</f>
        <v>38894.5</v>
      </c>
      <c r="G182" s="24">
        <v>38894.5</v>
      </c>
      <c r="H182" s="24"/>
      <c r="I182" s="24"/>
      <c r="J182" s="24"/>
    </row>
    <row r="183" spans="1:10" ht="15">
      <c r="A183" s="79"/>
      <c r="B183" s="79"/>
      <c r="C183" s="80"/>
      <c r="D183" s="79" t="s">
        <v>114</v>
      </c>
      <c r="E183" s="81"/>
      <c r="F183" s="81">
        <f>F9+F29+F48+F74+F91+F103+F112+F155+F166</f>
        <v>6693838.670000001</v>
      </c>
      <c r="G183" s="81">
        <f>G9+G29+G48+G74+G91+G103+G112+G155+G166</f>
        <v>371678.54</v>
      </c>
      <c r="H183" s="81">
        <f>H9+H29+H48+H74+H91+H103+H112+H155+H166</f>
        <v>2451055.63</v>
      </c>
      <c r="I183" s="81">
        <f>I9+I29+I48+I74+I91+I103+I112+I155+I166</f>
        <v>0</v>
      </c>
      <c r="J183" s="81">
        <f>J9+J29+J48+J74+J91+J103+J112+J155+J166</f>
        <v>3871104.5</v>
      </c>
    </row>
    <row r="184" spans="1:10" ht="37.5" customHeight="1">
      <c r="A184" s="82"/>
      <c r="B184" s="82"/>
      <c r="C184" s="83"/>
      <c r="D184" s="84" t="s">
        <v>115</v>
      </c>
      <c r="E184" s="56"/>
      <c r="F184" s="56"/>
      <c r="G184" s="114">
        <f>G183+H183+I183+J183</f>
        <v>6693838.67</v>
      </c>
      <c r="H184" s="115"/>
      <c r="I184" s="115"/>
      <c r="J184" s="115"/>
    </row>
    <row r="185" spans="1:10" ht="35.25" customHeight="1">
      <c r="A185" s="82"/>
      <c r="B185" s="82"/>
      <c r="C185" s="83"/>
      <c r="D185" s="84" t="s">
        <v>116</v>
      </c>
      <c r="E185" s="107"/>
      <c r="F185" s="108"/>
      <c r="G185" s="56"/>
      <c r="H185" s="56"/>
      <c r="I185" s="56"/>
      <c r="J185" s="56"/>
    </row>
    <row r="186" spans="1:10" ht="15">
      <c r="A186" s="82"/>
      <c r="B186" s="82"/>
      <c r="C186" s="83"/>
      <c r="D186" s="85" t="s">
        <v>117</v>
      </c>
      <c r="E186" s="86"/>
      <c r="F186" s="87"/>
      <c r="G186" s="88"/>
      <c r="H186" s="88"/>
      <c r="I186" s="88"/>
      <c r="J186" s="88"/>
    </row>
  </sheetData>
  <sheetProtection/>
  <mergeCells count="28">
    <mergeCell ref="E185:F185"/>
    <mergeCell ref="A2:J3"/>
    <mergeCell ref="A155:A162"/>
    <mergeCell ref="B156:B162"/>
    <mergeCell ref="C157:C159"/>
    <mergeCell ref="C160:C162"/>
    <mergeCell ref="A166:A180"/>
    <mergeCell ref="G184:J184"/>
    <mergeCell ref="A91:A102"/>
    <mergeCell ref="A103:A106"/>
    <mergeCell ref="B104:B106"/>
    <mergeCell ref="A112:A154"/>
    <mergeCell ref="B113:B118"/>
    <mergeCell ref="B120:B124"/>
    <mergeCell ref="B145:B154"/>
    <mergeCell ref="A29:A47"/>
    <mergeCell ref="B30:B47"/>
    <mergeCell ref="A48:A73"/>
    <mergeCell ref="B49:B73"/>
    <mergeCell ref="A74:A90"/>
    <mergeCell ref="B75:B81"/>
    <mergeCell ref="B82:B90"/>
    <mergeCell ref="E5:E7"/>
    <mergeCell ref="G6:J6"/>
    <mergeCell ref="A9:A28"/>
    <mergeCell ref="B10:B28"/>
    <mergeCell ref="C15:C21"/>
    <mergeCell ref="C22:C28"/>
  </mergeCells>
  <printOptions/>
  <pageMargins left="0.7" right="0.7" top="0.75" bottom="0.75" header="0.3" footer="0.3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2017-02-16T11:28:22Z</dcterms:modified>
  <cp:category/>
  <cp:version/>
  <cp:contentType/>
  <cp:contentStatus/>
</cp:coreProperties>
</file>