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<sst xmlns="http://schemas.openxmlformats.org/spreadsheetml/2006/main" count="287" uniqueCount="189">
  <si>
    <t>dział</t>
  </si>
  <si>
    <t>rozdział</t>
  </si>
  <si>
    <t>par</t>
  </si>
  <si>
    <t>Treść</t>
  </si>
  <si>
    <t>plan obecny</t>
  </si>
  <si>
    <t>zmiana</t>
  </si>
  <si>
    <t>plan po zmianach</t>
  </si>
  <si>
    <t>600</t>
  </si>
  <si>
    <t>60016</t>
  </si>
  <si>
    <t>700</t>
  </si>
  <si>
    <t>70005</t>
  </si>
  <si>
    <t>6050</t>
  </si>
  <si>
    <t>900</t>
  </si>
  <si>
    <t>RAZEM</t>
  </si>
  <si>
    <t>6059</t>
  </si>
  <si>
    <t>Rok 2011</t>
  </si>
  <si>
    <t>Rok 2012</t>
  </si>
  <si>
    <t>4110</t>
  </si>
  <si>
    <t>4120</t>
  </si>
  <si>
    <t>4300</t>
  </si>
  <si>
    <t>70001</t>
  </si>
  <si>
    <t>4010</t>
  </si>
  <si>
    <t>Wydatki inwestycyjne jednostek budżetowych</t>
  </si>
  <si>
    <t>TRANSPORT I ŁĄCZNOŚĆ</t>
  </si>
  <si>
    <t>Drogi publiczne gminne</t>
  </si>
  <si>
    <t>GOSPODARKA MIESZKANIOWA</t>
  </si>
  <si>
    <t>Gospodarka gruntami i nieruchomosciami</t>
  </si>
  <si>
    <t>GOSPODARKA KOMUNALNA I OCHRONA ŚRODOWISKA</t>
  </si>
  <si>
    <t>Gospodarka ściekowa i ochrona wód</t>
  </si>
  <si>
    <t>Zakłady gospodarki mieszkaniowej</t>
  </si>
  <si>
    <t>4210</t>
  </si>
  <si>
    <t>Drogi publiczne  powiatowe</t>
  </si>
  <si>
    <t>801</t>
  </si>
  <si>
    <t xml:space="preserve">OSWIATA I WYCHOWANIE </t>
  </si>
  <si>
    <t xml:space="preserve">Wydatki inwestycyjne jednostek budżetowych </t>
  </si>
  <si>
    <t xml:space="preserve">90001  </t>
  </si>
  <si>
    <t>6298</t>
  </si>
  <si>
    <t>Składki na ubezpieczenia społeczne</t>
  </si>
  <si>
    <t>D O C H O D Y :</t>
  </si>
  <si>
    <t>6620</t>
  </si>
  <si>
    <t>80110</t>
  </si>
  <si>
    <t xml:space="preserve">Wynagrodzenia osobowe pracowników </t>
  </si>
  <si>
    <t>4430</t>
  </si>
  <si>
    <t>921</t>
  </si>
  <si>
    <t>Składki na FP</t>
  </si>
  <si>
    <t>Przebudowa drogi w Dercu</t>
  </si>
  <si>
    <t>Kultura i ochrona dziedzictwa narodowego</t>
  </si>
  <si>
    <t>ADMINISTRACJA PUBLICZNA</t>
  </si>
  <si>
    <t>Urzędy wojewódzkie</t>
  </si>
  <si>
    <t>Urzędy gmin</t>
  </si>
  <si>
    <t>010</t>
  </si>
  <si>
    <t>01010</t>
  </si>
  <si>
    <t>0970</t>
  </si>
  <si>
    <t>Drogi publiczne  i gminne</t>
  </si>
  <si>
    <t>6330</t>
  </si>
  <si>
    <t>Obwodnica</t>
  </si>
  <si>
    <r>
      <t xml:space="preserve">Budowa sieci wodociągowej </t>
    </r>
    <r>
      <rPr>
        <b/>
        <sz val="8"/>
        <rFont val="Times New Roman"/>
        <family val="1"/>
      </rPr>
      <t xml:space="preserve">Modliny - Franknowo </t>
    </r>
  </si>
  <si>
    <r>
      <t xml:space="preserve">Przebudowa ul. </t>
    </r>
    <r>
      <rPr>
        <b/>
        <sz val="8"/>
        <rFont val="Times New Roman"/>
        <family val="1"/>
      </rPr>
      <t xml:space="preserve">GÓRSKIEJ </t>
    </r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</si>
  <si>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Jezioran:dochody 1.000.000 powiat, 1.000.000 bp</t>
    </r>
  </si>
  <si>
    <r>
      <t xml:space="preserve">Przebudowa ul. </t>
    </r>
    <r>
      <rPr>
        <b/>
        <sz val="8"/>
        <rFont val="Times New Roman"/>
        <family val="1"/>
      </rPr>
      <t>Konopnickiej</t>
    </r>
    <r>
      <rPr>
        <sz val="8"/>
        <rFont val="Times New Roman"/>
        <family val="1"/>
      </rPr>
      <t xml:space="preserve"> - dokumentacja</t>
    </r>
  </si>
  <si>
    <t>Przebudowa drogi gminnej Kikity Tejstymy</t>
  </si>
  <si>
    <t>6060</t>
  </si>
  <si>
    <t>Wymiana odżelaziaczy hydrof.Radostowo</t>
  </si>
  <si>
    <t>Rozbiórka obiektów budowlanych po byłym ZADM</t>
  </si>
  <si>
    <t>Rozbiórka i uporządkowanie budynku magazynu przy ul. Kościelnej</t>
  </si>
  <si>
    <r>
      <t xml:space="preserve">Adaptacja byłego budynku </t>
    </r>
    <r>
      <rPr>
        <b/>
        <sz val="8"/>
        <rFont val="Times New Roman"/>
        <family val="1"/>
      </rPr>
      <t xml:space="preserve">INTERNATU </t>
    </r>
  </si>
  <si>
    <t>Budowa BUDYNKU MIESZKALNEGO SOCJALNEGO</t>
  </si>
  <si>
    <t>Budowa kanalizacji Tłokowo</t>
  </si>
  <si>
    <t>Wykonanie elewacji na budynku Urzedu</t>
  </si>
  <si>
    <t>Budowa budynku socjalnego</t>
  </si>
  <si>
    <t>6260</t>
  </si>
  <si>
    <t>Adaptacja budynku po byłym internacie</t>
  </si>
  <si>
    <t>92120</t>
  </si>
  <si>
    <t>Prace przy murach obronnych</t>
  </si>
  <si>
    <t>Ochrona i konserwacja zabytków</t>
  </si>
  <si>
    <t>Obwodnica - niewygasajace</t>
  </si>
  <si>
    <t>Deszczówka Kajki niewygasające</t>
  </si>
  <si>
    <t>Przebudowa kanalizacj deszczowej w ciagu ul. Kajki</t>
  </si>
  <si>
    <t>Modernizacja lokalu przy ul. Pieniężnego</t>
  </si>
  <si>
    <t>758</t>
  </si>
  <si>
    <t>75802</t>
  </si>
  <si>
    <t>2920</t>
  </si>
  <si>
    <t>Subwencja oświatowa</t>
  </si>
  <si>
    <t>4360</t>
  </si>
  <si>
    <t>4370</t>
  </si>
  <si>
    <t>4580</t>
  </si>
  <si>
    <t>Pokrywa na studnie</t>
  </si>
  <si>
    <t>90015</t>
  </si>
  <si>
    <t>4260</t>
  </si>
  <si>
    <t>Zakup energii elektrycznej</t>
  </si>
  <si>
    <t>6058</t>
  </si>
  <si>
    <t>Rewitalizacja sródmieścia Jeziorany</t>
  </si>
  <si>
    <t>Rewitalizacja</t>
  </si>
  <si>
    <t>Pompy głębinowe ZWiK</t>
  </si>
  <si>
    <t>Zakup usług pozostałych - czyszczenie kanal;izacji deszczowej</t>
  </si>
  <si>
    <t>Wymiana pomp głębinowych wraz z rurami w Studziance</t>
  </si>
  <si>
    <t>ZWiK kanalizacja</t>
  </si>
  <si>
    <t>Wymiana sieci kanalizacji deszczowej ul. Mostowa</t>
  </si>
  <si>
    <t>Droga Tejstymy -Kikity</t>
  </si>
  <si>
    <t>Modrnizacja lokalu Pieniężnego niewygasajace</t>
  </si>
  <si>
    <t>jw</t>
  </si>
  <si>
    <t>ROLNICTWO I ŁOWIECTWO</t>
  </si>
  <si>
    <t>Infrastruktura wodociagowa i sanitacyjna wsi</t>
  </si>
  <si>
    <t>Zakupy inwestycyjne jednostek i zakładów budżetowych</t>
  </si>
  <si>
    <t>Zakup usług pozostałych ZADM</t>
  </si>
  <si>
    <t>Opłaty z tytułu zakupu usług telekomunikacyjnych świadczonych w ruchomej publicznej sieci telefonicznej ZADM</t>
  </si>
  <si>
    <t>Opłaty z tytułu zakupu usług telekomunikacyjnych świadczonych w stacjonarnej publicznej sieci telefonicznej ZADM</t>
  </si>
  <si>
    <t>Różne opłaty i składki ZADM</t>
  </si>
  <si>
    <t>Pozostałe odsetki ZADM</t>
  </si>
  <si>
    <t>Oświetlenie ulic, placów i dróg</t>
  </si>
  <si>
    <t>Plac zabaw Radostowo i Potryty</t>
  </si>
  <si>
    <t>RÓŻNE ROZLICZENIA</t>
  </si>
  <si>
    <t>Uzupełnienie subwencji ogólnej dla jednostek samorzadu terytorialnego</t>
  </si>
  <si>
    <t>Środki na dofinansowanie własnych inwestycji gmin(zwiazków gmin),powiatów 9związków powiatw), samorządów województw pozyskanych z innych źródeł</t>
  </si>
  <si>
    <t>Zakup usług pozostałych -deratyzacja</t>
  </si>
  <si>
    <t>Wymiana przyłaczy wodociagowych w gminie Jeziorany</t>
  </si>
  <si>
    <t>Wymiana przyłaczy wodociagowych w mieście Jeziorany</t>
  </si>
  <si>
    <t>8070</t>
  </si>
  <si>
    <t>80130</t>
  </si>
  <si>
    <t>Szkoły zawodowe</t>
  </si>
  <si>
    <t>4278</t>
  </si>
  <si>
    <t>4279</t>
  </si>
  <si>
    <t>Zakup usług remontowych</t>
  </si>
  <si>
    <t>Rozbudowa i wyposażenie w sprzęt i pomoce dydaktyczne i naukowe</t>
  </si>
  <si>
    <t>2008</t>
  </si>
  <si>
    <t>OŚWIATA I WYCHOWANIE</t>
  </si>
  <si>
    <t>926</t>
  </si>
  <si>
    <t>92601</t>
  </si>
  <si>
    <t>6068</t>
  </si>
  <si>
    <t>6069</t>
  </si>
  <si>
    <t>Kultura fizyczna i sport</t>
  </si>
  <si>
    <t>Obiekty sportowe</t>
  </si>
  <si>
    <t>Budowa i wyposażenie boiska w Wojtówku</t>
  </si>
  <si>
    <t>Budowa węzła cieplnego Hala Sportowa</t>
  </si>
  <si>
    <t>80101</t>
  </si>
  <si>
    <t>80104</t>
  </si>
  <si>
    <t>Budowa węzła cieplnego Szkoła Podstawowa bud.A</t>
  </si>
  <si>
    <t xml:space="preserve">Budowa wya cieplnego </t>
  </si>
  <si>
    <t xml:space="preserve">Budowa węzła cieplnego </t>
  </si>
  <si>
    <t>Gimnazja</t>
  </si>
  <si>
    <t>Przedszkola publiczne</t>
  </si>
  <si>
    <t>Szkoły Podstawowe</t>
  </si>
  <si>
    <t>Budowa węzła cieplnego Kajki 27</t>
  </si>
  <si>
    <t>Zakup materiałów i wyposażenia-mury obronne</t>
  </si>
  <si>
    <t>4040</t>
  </si>
  <si>
    <t>4160</t>
  </si>
  <si>
    <t>4170</t>
  </si>
  <si>
    <t>4530</t>
  </si>
  <si>
    <t>8020</t>
  </si>
  <si>
    <t>pozyczka dla SpółkiZWIK(VAT-kanaliz Tłokowo</t>
  </si>
  <si>
    <t xml:space="preserve">poręczenie dla Spółki na poż. WFOśi GW -kanalizacja Tlokowo 25% kwalifikow. </t>
  </si>
  <si>
    <t xml:space="preserve">poręczenie dla Spółki WOD KAN - na kred. Krótkoter. Na środki UE kanalizacja Tłokowo </t>
  </si>
  <si>
    <t>0840</t>
  </si>
  <si>
    <t>75023</t>
  </si>
  <si>
    <t>852</t>
  </si>
  <si>
    <t>85212</t>
  </si>
  <si>
    <t>85219</t>
  </si>
  <si>
    <t>85228</t>
  </si>
  <si>
    <t>0830</t>
  </si>
  <si>
    <t>Budowa systemu ciepłowniczego z kotłownią na biomasę</t>
  </si>
  <si>
    <t>Ochrona powietrza atmosferycznego i klimatu</t>
  </si>
  <si>
    <t>Dodatkowe wynagrodzenia roczne</t>
  </si>
  <si>
    <t>OBSŁUGA DŁUGU PUBLICZNEGO</t>
  </si>
  <si>
    <t>Obsługa papieró wartosciowych,kredytów i pożyczek jst</t>
  </si>
  <si>
    <t>Rozliczenia z tytułu poręczeń i gwarancji udzielonych przez Skarb Państwa lub jst</t>
  </si>
  <si>
    <t>Odsetki i dyskonto od skarbowych papierów wartościowych,pozyczek i kredytów oraz innych instrumentów finansowych związanych z obsługą długu krajowego</t>
  </si>
  <si>
    <t>Wypłaty z tytułu poręczeń i gwarancji</t>
  </si>
  <si>
    <t>Pokrycie ujemnego wyniku finansowego i przejętych zobowiązań po likwidowanych i przekształcanych jednostkach zaliczanych do sektora finansó publicznych</t>
  </si>
  <si>
    <t>Wynagrodzenia bezosobowe</t>
  </si>
  <si>
    <t>Wpływy ze sprzedaży wyrobów</t>
  </si>
  <si>
    <t>Wpływy z róznych dochodów</t>
  </si>
  <si>
    <t>Dotacje rozwojowe oraz środki na finansowanie Wspólnej Polityki Rolnej</t>
  </si>
  <si>
    <t>Wpływy z usług</t>
  </si>
  <si>
    <t>POMOC SPOŁECZNA</t>
  </si>
  <si>
    <t>Świadczenia rodzinne</t>
  </si>
  <si>
    <t>Ośrodki pomocy społecznej</t>
  </si>
  <si>
    <t>Usługi opiekuńcze i specjalistyczne usługi opiekuńcze</t>
  </si>
  <si>
    <t>92109</t>
  </si>
  <si>
    <t>pozyczka dla MOK na środki UE-świetlice Pierwągi,Kikity, Olszewnik</t>
  </si>
  <si>
    <t xml:space="preserve">poręczenie dla LGD </t>
  </si>
  <si>
    <t>.....</t>
  </si>
  <si>
    <t>ZOGJO-rob.publ,interw.</t>
  </si>
  <si>
    <t>6010</t>
  </si>
  <si>
    <t>dokapitalizowanie spółki ZWIK</t>
  </si>
  <si>
    <t>2488</t>
  </si>
  <si>
    <t>Dotacja dla MOK na program UE</t>
  </si>
  <si>
    <t>Dotacja zUE na Program-</t>
  </si>
  <si>
    <t xml:space="preserve">Ośrodki kultury </t>
  </si>
  <si>
    <t>wpływy z różnych dochodów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</si>
</sst>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8"/>
      <name val="Arial"/>
      <family val="0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4" fontId="11" fillId="0" borderId="10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5" fillId="0" borderId="13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49" fontId="5" fillId="0" borderId="11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7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6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/>
    </xf>
    <xf numFmtId="4" fontId="1" fillId="0" borderId="10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" fontId="1" fillId="0" borderId="12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8" fillId="0" borderId="11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/>
    </xf>
    <xf numFmtId="49" fontId="1" fillId="0" borderId="13" xfId="0" applyNumberFormat="1" applyFont="1" applyBorder="1" applyAlignment="1">
      <alignment vertical="top"/>
    </xf>
    <xf numFmtId="49" fontId="7" fillId="0" borderId="11" xfId="0" applyNumberFormat="1" applyFont="1" applyBorder="1" applyAlignment="1">
      <alignment vertical="top" wrapText="1"/>
    </xf>
    <xf numFmtId="49" fontId="5" fillId="0" borderId="13" xfId="0" applyNumberFormat="1" applyFont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view="pageLayout" workbookViewId="0" topLeftCell="A169">
      <selection activeCell="E185" sqref="E185"/>
    </sheetView>
  </sheetViews>
  <sheetFormatPr defaultColWidth="9.140625" defaultRowHeight="12.75"/>
  <cols>
    <col min="1" max="1" width="4.57421875" style="28" bestFit="1" customWidth="1"/>
    <col min="2" max="2" width="6.00390625" style="28" customWidth="1"/>
    <col min="3" max="3" width="4.8515625" style="28" customWidth="1"/>
    <col min="4" max="4" width="25.140625" style="0" customWidth="1"/>
    <col min="5" max="5" width="11.421875" style="0" customWidth="1"/>
    <col min="6" max="6" width="12.28125" style="0" bestFit="1" customWidth="1"/>
    <col min="7" max="7" width="14.421875" style="0" bestFit="1" customWidth="1"/>
    <col min="8" max="9" width="10.28125" style="0" customWidth="1"/>
  </cols>
  <sheetData>
    <row r="1" spans="1:9" ht="22.5">
      <c r="A1" s="13" t="s">
        <v>0</v>
      </c>
      <c r="B1" s="13" t="s">
        <v>1</v>
      </c>
      <c r="C1" s="13" t="s">
        <v>2</v>
      </c>
      <c r="D1" s="6" t="s">
        <v>3</v>
      </c>
      <c r="E1" s="14" t="s">
        <v>4</v>
      </c>
      <c r="F1" s="14" t="s">
        <v>5</v>
      </c>
      <c r="G1" s="14" t="s">
        <v>6</v>
      </c>
      <c r="H1" s="15" t="s">
        <v>15</v>
      </c>
      <c r="I1" s="15" t="s">
        <v>16</v>
      </c>
    </row>
    <row r="2" spans="1:9" ht="12.75">
      <c r="A2" s="76" t="s">
        <v>50</v>
      </c>
      <c r="B2" s="16"/>
      <c r="C2" s="16"/>
      <c r="D2" s="7" t="s">
        <v>101</v>
      </c>
      <c r="E2" s="17">
        <f>E3</f>
        <v>40695</v>
      </c>
      <c r="F2" s="17">
        <f>F3</f>
        <v>-11695</v>
      </c>
      <c r="G2" s="17">
        <f>G3</f>
        <v>29000</v>
      </c>
      <c r="H2" s="38"/>
      <c r="I2" s="38"/>
    </row>
    <row r="3" spans="1:9" ht="22.5">
      <c r="A3" s="74"/>
      <c r="B3" s="16" t="s">
        <v>51</v>
      </c>
      <c r="C3" s="16"/>
      <c r="D3" s="6" t="s">
        <v>102</v>
      </c>
      <c r="E3" s="17">
        <f>E4+E9</f>
        <v>40695</v>
      </c>
      <c r="F3" s="17">
        <f>F4+F9</f>
        <v>-11695</v>
      </c>
      <c r="G3" s="17">
        <f>G4+G9</f>
        <v>29000</v>
      </c>
      <c r="H3" s="38"/>
      <c r="I3" s="38"/>
    </row>
    <row r="4" spans="1:9" ht="22.5">
      <c r="A4" s="74"/>
      <c r="B4" s="13"/>
      <c r="C4" s="13" t="s">
        <v>11</v>
      </c>
      <c r="D4" s="6" t="s">
        <v>22</v>
      </c>
      <c r="E4" s="14">
        <f>E5+E6+E7+E8</f>
        <v>28000</v>
      </c>
      <c r="F4" s="14">
        <f>F5+F6+F7+F8</f>
        <v>1000</v>
      </c>
      <c r="G4" s="14">
        <f>G5+G6+G7+G8</f>
        <v>29000</v>
      </c>
      <c r="H4" s="15"/>
      <c r="I4" s="15"/>
    </row>
    <row r="5" spans="1:9" ht="21.75">
      <c r="A5" s="74"/>
      <c r="B5" s="13"/>
      <c r="C5" s="13"/>
      <c r="D5" s="31" t="s">
        <v>56</v>
      </c>
      <c r="E5" s="14">
        <v>3000</v>
      </c>
      <c r="F5" s="14">
        <v>-2000</v>
      </c>
      <c r="G5" s="14">
        <f>E5+F5</f>
        <v>1000</v>
      </c>
      <c r="H5" s="15"/>
      <c r="I5" s="15"/>
    </row>
    <row r="6" spans="1:9" ht="12.75">
      <c r="A6" s="74"/>
      <c r="B6" s="13"/>
      <c r="C6" s="13"/>
      <c r="D6" s="31" t="s">
        <v>93</v>
      </c>
      <c r="E6" s="14">
        <v>25000</v>
      </c>
      <c r="F6" s="14">
        <v>-25000</v>
      </c>
      <c r="G6" s="14">
        <f>E6+F6</f>
        <v>0</v>
      </c>
      <c r="H6" s="15"/>
      <c r="I6" s="15"/>
    </row>
    <row r="7" spans="1:9" ht="22.5">
      <c r="A7" s="74"/>
      <c r="B7" s="13"/>
      <c r="C7" s="13"/>
      <c r="D7" s="31" t="s">
        <v>95</v>
      </c>
      <c r="E7" s="14"/>
      <c r="F7" s="14">
        <v>11000</v>
      </c>
      <c r="G7" s="14">
        <f>E7+F7</f>
        <v>11000</v>
      </c>
      <c r="H7" s="15"/>
      <c r="I7" s="15"/>
    </row>
    <row r="8" spans="1:9" ht="22.5">
      <c r="A8" s="74"/>
      <c r="B8" s="13"/>
      <c r="C8" s="13"/>
      <c r="D8" s="31" t="s">
        <v>115</v>
      </c>
      <c r="E8" s="14"/>
      <c r="F8" s="14">
        <v>17000</v>
      </c>
      <c r="G8" s="14">
        <f>E8+F8</f>
        <v>17000</v>
      </c>
      <c r="H8" s="15"/>
      <c r="I8" s="15"/>
    </row>
    <row r="9" spans="1:9" ht="38.25">
      <c r="A9" s="74"/>
      <c r="B9" s="13"/>
      <c r="C9" s="13" t="s">
        <v>61</v>
      </c>
      <c r="D9" s="39" t="s">
        <v>103</v>
      </c>
      <c r="E9" s="14">
        <f>E10</f>
        <v>12695</v>
      </c>
      <c r="F9" s="14">
        <f>F10</f>
        <v>-12695</v>
      </c>
      <c r="G9" s="14">
        <f>G10</f>
        <v>0</v>
      </c>
      <c r="H9" s="15"/>
      <c r="I9" s="15"/>
    </row>
    <row r="10" spans="1:9" ht="22.5">
      <c r="A10" s="75"/>
      <c r="B10" s="13"/>
      <c r="C10" s="13"/>
      <c r="D10" s="32" t="s">
        <v>62</v>
      </c>
      <c r="E10" s="14">
        <v>12695</v>
      </c>
      <c r="F10" s="14">
        <v>-12695</v>
      </c>
      <c r="G10" s="14">
        <f>E10+F10</f>
        <v>0</v>
      </c>
      <c r="H10" s="15"/>
      <c r="I10" s="15"/>
    </row>
    <row r="11" spans="1:9" s="5" customFormat="1" ht="14.25">
      <c r="A11" s="68" t="s">
        <v>7</v>
      </c>
      <c r="B11" s="16"/>
      <c r="C11" s="16"/>
      <c r="D11" s="7" t="s">
        <v>23</v>
      </c>
      <c r="E11" s="17">
        <f>E12</f>
        <v>1090678</v>
      </c>
      <c r="F11" s="17">
        <f>F12</f>
        <v>-64438</v>
      </c>
      <c r="G11" s="17">
        <f>G12</f>
        <v>1026240</v>
      </c>
      <c r="H11" s="17">
        <f>H12</f>
        <v>0</v>
      </c>
      <c r="I11" s="17">
        <f>I12</f>
        <v>0</v>
      </c>
    </row>
    <row r="12" spans="1:9" ht="12.75">
      <c r="A12" s="69"/>
      <c r="B12" s="68" t="s">
        <v>8</v>
      </c>
      <c r="C12" s="16"/>
      <c r="D12" s="7" t="s">
        <v>24</v>
      </c>
      <c r="E12" s="17">
        <f>E13+E14+E19</f>
        <v>1090678</v>
      </c>
      <c r="F12" s="17">
        <f>F13+F14+F19</f>
        <v>-64438</v>
      </c>
      <c r="G12" s="17">
        <f>G13+G14+G19</f>
        <v>1026240</v>
      </c>
      <c r="H12" s="17">
        <f>H14+H19</f>
        <v>0</v>
      </c>
      <c r="I12" s="17">
        <f>I14+I19</f>
        <v>0</v>
      </c>
    </row>
    <row r="13" spans="1:9" ht="12.75">
      <c r="A13" s="69"/>
      <c r="B13" s="68"/>
      <c r="C13" s="16" t="s">
        <v>180</v>
      </c>
      <c r="D13" s="7" t="s">
        <v>181</v>
      </c>
      <c r="E13" s="17"/>
      <c r="F13" s="17">
        <v>100000</v>
      </c>
      <c r="G13" s="17">
        <f>E13+F13</f>
        <v>100000</v>
      </c>
      <c r="H13" s="17"/>
      <c r="I13" s="17"/>
    </row>
    <row r="14" spans="1:9" ht="22.5">
      <c r="A14" s="69"/>
      <c r="B14" s="69"/>
      <c r="C14" s="67" t="s">
        <v>11</v>
      </c>
      <c r="D14" s="6" t="s">
        <v>22</v>
      </c>
      <c r="E14" s="14">
        <f>E18+E15+E16+E17</f>
        <v>297500</v>
      </c>
      <c r="F14" s="14">
        <f>F18+F15+F16+F17</f>
        <v>-153000</v>
      </c>
      <c r="G14" s="14">
        <f>G18+G15+G16+G17</f>
        <v>144500</v>
      </c>
      <c r="H14" s="14"/>
      <c r="I14" s="14"/>
    </row>
    <row r="15" spans="1:9" ht="12.75">
      <c r="A15" s="69"/>
      <c r="B15" s="69"/>
      <c r="C15" s="67"/>
      <c r="D15" s="32" t="s">
        <v>57</v>
      </c>
      <c r="E15" s="14">
        <v>2000</v>
      </c>
      <c r="F15" s="14">
        <v>-2000</v>
      </c>
      <c r="G15" s="14">
        <f>E15+F15</f>
        <v>0</v>
      </c>
      <c r="H15" s="14"/>
      <c r="I15" s="14"/>
    </row>
    <row r="16" spans="1:9" ht="33.75">
      <c r="A16" s="69"/>
      <c r="B16" s="69"/>
      <c r="C16" s="67"/>
      <c r="D16" s="31" t="s">
        <v>58</v>
      </c>
      <c r="E16" s="14">
        <v>45500</v>
      </c>
      <c r="F16" s="14">
        <v>30000</v>
      </c>
      <c r="G16" s="14">
        <f>E16+F16</f>
        <v>75500</v>
      </c>
      <c r="H16" s="14"/>
      <c r="I16" s="14"/>
    </row>
    <row r="17" spans="1:9" ht="22.5">
      <c r="A17" s="69"/>
      <c r="B17" s="69"/>
      <c r="C17" s="67"/>
      <c r="D17" s="31" t="s">
        <v>59</v>
      </c>
      <c r="E17" s="14">
        <v>50000</v>
      </c>
      <c r="F17" s="14">
        <v>-48000</v>
      </c>
      <c r="G17" s="14">
        <f>E17+F17</f>
        <v>2000</v>
      </c>
      <c r="H17" s="14"/>
      <c r="I17" s="14"/>
    </row>
    <row r="18" spans="1:9" ht="22.5">
      <c r="A18" s="69"/>
      <c r="B18" s="69"/>
      <c r="C18" s="67"/>
      <c r="D18" s="6" t="s">
        <v>60</v>
      </c>
      <c r="E18" s="14">
        <v>200000</v>
      </c>
      <c r="F18" s="14">
        <v>-133000</v>
      </c>
      <c r="G18" s="14">
        <f>E18+F18</f>
        <v>67000</v>
      </c>
      <c r="H18" s="22"/>
      <c r="I18" s="22"/>
    </row>
    <row r="19" spans="1:9" ht="38.25">
      <c r="A19" s="41"/>
      <c r="B19" s="40"/>
      <c r="C19" s="13" t="s">
        <v>61</v>
      </c>
      <c r="D19" s="39" t="s">
        <v>103</v>
      </c>
      <c r="E19" s="14">
        <f>E20</f>
        <v>793178</v>
      </c>
      <c r="F19" s="14">
        <f>F20</f>
        <v>-11438</v>
      </c>
      <c r="G19" s="14">
        <f>G20</f>
        <v>781740</v>
      </c>
      <c r="H19" s="22"/>
      <c r="I19" s="22"/>
    </row>
    <row r="20" spans="1:9" ht="33.75">
      <c r="A20" s="41"/>
      <c r="B20" s="40"/>
      <c r="C20" s="13"/>
      <c r="D20" s="31" t="s">
        <v>58</v>
      </c>
      <c r="E20" s="14">
        <v>793178</v>
      </c>
      <c r="F20" s="14">
        <v>-11438</v>
      </c>
      <c r="G20" s="14">
        <f>E20+F20</f>
        <v>781740</v>
      </c>
      <c r="H20" s="22"/>
      <c r="I20" s="22"/>
    </row>
    <row r="21" spans="1:9" s="4" customFormat="1" ht="13.5" customHeight="1">
      <c r="A21" s="76" t="s">
        <v>9</v>
      </c>
      <c r="B21" s="16"/>
      <c r="C21" s="16"/>
      <c r="D21" s="7" t="s">
        <v>25</v>
      </c>
      <c r="E21" s="17">
        <f>E35+E22</f>
        <v>3487214.46</v>
      </c>
      <c r="F21" s="17">
        <f>F35+F22</f>
        <v>-2087268</v>
      </c>
      <c r="G21" s="17">
        <f>G35+G22</f>
        <v>1399946.4600000002</v>
      </c>
      <c r="H21" s="17">
        <f>H35+H22</f>
        <v>6376244.17</v>
      </c>
      <c r="I21" s="17">
        <f>I35+I22</f>
        <v>9599570</v>
      </c>
    </row>
    <row r="22" spans="1:9" s="2" customFormat="1" ht="21">
      <c r="A22" s="71"/>
      <c r="B22" s="72" t="s">
        <v>20</v>
      </c>
      <c r="C22" s="13"/>
      <c r="D22" s="7" t="s">
        <v>29</v>
      </c>
      <c r="E22" s="17">
        <f>E23+E24+E25+E26+E27+E28+E29+E30+E31+E32+E33+E34</f>
        <v>319212.8</v>
      </c>
      <c r="F22" s="17">
        <f>F23+F24+F25+F26+F27+F28+F29+F30+F31+F32+F33+F34</f>
        <v>0</v>
      </c>
      <c r="G22" s="17">
        <f>G23+G24+G25+G26+G27+G28+G29+G30+G31+G32+G33+G34</f>
        <v>319212.8</v>
      </c>
      <c r="H22" s="17"/>
      <c r="I22" s="17"/>
    </row>
    <row r="23" spans="1:9" s="2" customFormat="1" ht="22.5">
      <c r="A23" s="71"/>
      <c r="B23" s="73"/>
      <c r="C23" s="13" t="s">
        <v>21</v>
      </c>
      <c r="D23" s="6" t="s">
        <v>41</v>
      </c>
      <c r="E23" s="14">
        <v>18261</v>
      </c>
      <c r="F23" s="14">
        <v>-8241</v>
      </c>
      <c r="G23" s="14">
        <f aca="true" t="shared" si="0" ref="G23:G28">E23+F23</f>
        <v>10020</v>
      </c>
      <c r="H23" s="17"/>
      <c r="I23" s="17"/>
    </row>
    <row r="24" spans="1:9" s="2" customFormat="1" ht="12.75">
      <c r="A24" s="71"/>
      <c r="B24" s="73"/>
      <c r="C24" s="13" t="s">
        <v>144</v>
      </c>
      <c r="D24" s="6" t="s">
        <v>161</v>
      </c>
      <c r="E24" s="14">
        <v>51150</v>
      </c>
      <c r="F24" s="14">
        <v>-51050</v>
      </c>
      <c r="G24" s="14">
        <f t="shared" si="0"/>
        <v>100</v>
      </c>
      <c r="H24" s="17"/>
      <c r="I24" s="17"/>
    </row>
    <row r="25" spans="1:9" s="2" customFormat="1" ht="12.75">
      <c r="A25" s="71"/>
      <c r="B25" s="73"/>
      <c r="C25" s="13" t="s">
        <v>17</v>
      </c>
      <c r="D25" s="6" t="s">
        <v>37</v>
      </c>
      <c r="E25" s="14">
        <v>29177</v>
      </c>
      <c r="F25" s="14">
        <v>-27392</v>
      </c>
      <c r="G25" s="14">
        <f t="shared" si="0"/>
        <v>1785</v>
      </c>
      <c r="H25" s="17"/>
      <c r="I25" s="17"/>
    </row>
    <row r="26" spans="1:9" s="2" customFormat="1" ht="12.75">
      <c r="A26" s="71"/>
      <c r="B26" s="73"/>
      <c r="C26" s="13" t="s">
        <v>18</v>
      </c>
      <c r="D26" s="6" t="s">
        <v>44</v>
      </c>
      <c r="E26" s="14">
        <v>4555</v>
      </c>
      <c r="F26" s="14">
        <v>-2500</v>
      </c>
      <c r="G26" s="14">
        <f t="shared" si="0"/>
        <v>2055</v>
      </c>
      <c r="H26" s="17"/>
      <c r="I26" s="17"/>
    </row>
    <row r="27" spans="1:9" s="2" customFormat="1" ht="67.5">
      <c r="A27" s="71"/>
      <c r="B27" s="73"/>
      <c r="C27" s="13" t="s">
        <v>145</v>
      </c>
      <c r="D27" s="6" t="s">
        <v>167</v>
      </c>
      <c r="E27" s="14">
        <v>191260.8</v>
      </c>
      <c r="F27" s="14">
        <v>102270</v>
      </c>
      <c r="G27" s="14">
        <f t="shared" si="0"/>
        <v>293530.8</v>
      </c>
      <c r="H27" s="17"/>
      <c r="I27" s="17"/>
    </row>
    <row r="28" spans="1:9" s="2" customFormat="1" ht="12.75">
      <c r="A28" s="71"/>
      <c r="B28" s="73"/>
      <c r="C28" s="13" t="s">
        <v>146</v>
      </c>
      <c r="D28" s="6" t="s">
        <v>168</v>
      </c>
      <c r="E28" s="14">
        <v>880</v>
      </c>
      <c r="F28" s="14">
        <v>-870</v>
      </c>
      <c r="G28" s="14">
        <f t="shared" si="0"/>
        <v>10</v>
      </c>
      <c r="H28" s="17"/>
      <c r="I28" s="17"/>
    </row>
    <row r="29" spans="1:9" s="2" customFormat="1" ht="12.75">
      <c r="A29" s="71"/>
      <c r="B29" s="73"/>
      <c r="C29" s="13" t="s">
        <v>19</v>
      </c>
      <c r="D29" s="6" t="s">
        <v>104</v>
      </c>
      <c r="E29" s="14">
        <v>16959</v>
      </c>
      <c r="F29" s="14">
        <v>-6554</v>
      </c>
      <c r="G29" s="14">
        <f aca="true" t="shared" si="1" ref="G29:G34">E29+F29</f>
        <v>10405</v>
      </c>
      <c r="H29" s="14"/>
      <c r="I29" s="14"/>
    </row>
    <row r="30" spans="1:9" s="2" customFormat="1" ht="45">
      <c r="A30" s="71"/>
      <c r="B30" s="73"/>
      <c r="C30" s="13" t="s">
        <v>83</v>
      </c>
      <c r="D30" s="6" t="s">
        <v>105</v>
      </c>
      <c r="E30" s="14"/>
      <c r="F30" s="14">
        <v>197</v>
      </c>
      <c r="G30" s="14">
        <f t="shared" si="1"/>
        <v>197</v>
      </c>
      <c r="H30" s="14"/>
      <c r="I30" s="14"/>
    </row>
    <row r="31" spans="1:9" s="2" customFormat="1" ht="45">
      <c r="A31" s="71"/>
      <c r="B31" s="73"/>
      <c r="C31" s="13" t="s">
        <v>84</v>
      </c>
      <c r="D31" s="6" t="s">
        <v>106</v>
      </c>
      <c r="E31" s="14">
        <v>0</v>
      </c>
      <c r="F31" s="14">
        <v>263</v>
      </c>
      <c r="G31" s="14">
        <f t="shared" si="1"/>
        <v>263</v>
      </c>
      <c r="H31" s="14"/>
      <c r="I31" s="14"/>
    </row>
    <row r="32" spans="1:9" s="2" customFormat="1" ht="12.75">
      <c r="A32" s="71"/>
      <c r="B32" s="74"/>
      <c r="C32" s="13" t="s">
        <v>42</v>
      </c>
      <c r="D32" s="6" t="s">
        <v>107</v>
      </c>
      <c r="E32" s="14"/>
      <c r="F32" s="14">
        <v>722</v>
      </c>
      <c r="G32" s="14">
        <f t="shared" si="1"/>
        <v>722</v>
      </c>
      <c r="H32" s="14"/>
      <c r="I32" s="14"/>
    </row>
    <row r="33" spans="1:9" s="2" customFormat="1" ht="12.75">
      <c r="A33" s="71"/>
      <c r="B33" s="74"/>
      <c r="C33" s="13" t="s">
        <v>147</v>
      </c>
      <c r="D33" s="6"/>
      <c r="E33" s="14">
        <v>6970</v>
      </c>
      <c r="F33" s="14">
        <v>-6950</v>
      </c>
      <c r="G33" s="14">
        <f t="shared" si="1"/>
        <v>20</v>
      </c>
      <c r="H33" s="14"/>
      <c r="I33" s="14"/>
    </row>
    <row r="34" spans="1:9" s="2" customFormat="1" ht="12.75">
      <c r="A34" s="71"/>
      <c r="B34" s="75"/>
      <c r="C34" s="13" t="s">
        <v>85</v>
      </c>
      <c r="D34" s="6" t="s">
        <v>108</v>
      </c>
      <c r="E34" s="14"/>
      <c r="F34" s="14">
        <v>105</v>
      </c>
      <c r="G34" s="14">
        <f t="shared" si="1"/>
        <v>105</v>
      </c>
      <c r="H34" s="14"/>
      <c r="I34" s="14"/>
    </row>
    <row r="35" spans="1:9" ht="21">
      <c r="A35" s="71"/>
      <c r="B35" s="72" t="s">
        <v>10</v>
      </c>
      <c r="C35" s="13"/>
      <c r="D35" s="7" t="s">
        <v>26</v>
      </c>
      <c r="E35" s="17">
        <f>E38+E46+E48+E37+E36</f>
        <v>3168001.66</v>
      </c>
      <c r="F35" s="17">
        <f>F38+F46+F48+F37+F36</f>
        <v>-2087268</v>
      </c>
      <c r="G35" s="17">
        <f>G38+G46+G48+G37+G36</f>
        <v>1080733.6600000001</v>
      </c>
      <c r="H35" s="17">
        <f>H38+H46+H48+H37+H36</f>
        <v>6376244.17</v>
      </c>
      <c r="I35" s="17">
        <f>I38+I46+I48+I37+I36</f>
        <v>9599570</v>
      </c>
    </row>
    <row r="36" spans="1:9" ht="22.5">
      <c r="A36" s="71"/>
      <c r="B36" s="73"/>
      <c r="C36" s="13" t="s">
        <v>30</v>
      </c>
      <c r="D36" s="6" t="s">
        <v>143</v>
      </c>
      <c r="E36" s="14">
        <v>18000</v>
      </c>
      <c r="F36" s="14">
        <v>2500</v>
      </c>
      <c r="G36" s="14">
        <f>E36+F36</f>
        <v>20500</v>
      </c>
      <c r="H36" s="14"/>
      <c r="I36" s="14"/>
    </row>
    <row r="37" spans="1:9" ht="22.5">
      <c r="A37" s="71"/>
      <c r="B37" s="73"/>
      <c r="C37" s="13" t="s">
        <v>19</v>
      </c>
      <c r="D37" s="6" t="s">
        <v>114</v>
      </c>
      <c r="E37" s="14">
        <v>33000</v>
      </c>
      <c r="F37" s="14">
        <v>5300</v>
      </c>
      <c r="G37" s="14">
        <f>E37+F37</f>
        <v>38300</v>
      </c>
      <c r="H37" s="14"/>
      <c r="I37" s="14"/>
    </row>
    <row r="38" spans="1:9" ht="22.5">
      <c r="A38" s="71"/>
      <c r="B38" s="73"/>
      <c r="C38" s="13" t="s">
        <v>11</v>
      </c>
      <c r="D38" s="6" t="s">
        <v>22</v>
      </c>
      <c r="E38" s="14">
        <f>E43+E39+E40+E41+E44+E42+E45</f>
        <v>2779651.66</v>
      </c>
      <c r="F38" s="14">
        <f>F43+F39+F40+F41+F44+F42+F45</f>
        <v>-2337218</v>
      </c>
      <c r="G38" s="14">
        <f>G43+G39+G40+G41+G44+G42+G45</f>
        <v>442433.66000000003</v>
      </c>
      <c r="H38" s="14">
        <f>H43+H39+H40+H41+H44+H42+H45</f>
        <v>1890852</v>
      </c>
      <c r="I38" s="14">
        <f>I43+I39+I40+I41+I44+I42+I45</f>
        <v>0</v>
      </c>
    </row>
    <row r="39" spans="1:9" ht="22.5">
      <c r="A39" s="71"/>
      <c r="B39" s="73"/>
      <c r="C39" s="13"/>
      <c r="D39" s="31" t="s">
        <v>63</v>
      </c>
      <c r="E39" s="14">
        <v>40000</v>
      </c>
      <c r="F39" s="14">
        <v>-35000</v>
      </c>
      <c r="G39" s="14">
        <f aca="true" t="shared" si="2" ref="G39:G45">E39+F39</f>
        <v>5000</v>
      </c>
      <c r="H39" s="14"/>
      <c r="I39" s="14"/>
    </row>
    <row r="40" spans="1:9" ht="24.75" customHeight="1">
      <c r="A40" s="71"/>
      <c r="B40" s="73"/>
      <c r="C40" s="13"/>
      <c r="D40" s="33" t="s">
        <v>64</v>
      </c>
      <c r="E40" s="14">
        <v>3000</v>
      </c>
      <c r="F40" s="14">
        <v>-1000</v>
      </c>
      <c r="G40" s="14">
        <f t="shared" si="2"/>
        <v>2000</v>
      </c>
      <c r="H40" s="14"/>
      <c r="I40" s="14"/>
    </row>
    <row r="41" spans="1:9" ht="21.75">
      <c r="A41" s="71"/>
      <c r="B41" s="73"/>
      <c r="C41" s="13"/>
      <c r="D41" s="31" t="s">
        <v>65</v>
      </c>
      <c r="E41" s="14">
        <v>450000</v>
      </c>
      <c r="F41" s="14">
        <v>-115200</v>
      </c>
      <c r="G41" s="14">
        <f t="shared" si="2"/>
        <v>334800</v>
      </c>
      <c r="H41" s="14"/>
      <c r="I41" s="14"/>
    </row>
    <row r="42" spans="1:9" ht="15.75">
      <c r="A42" s="71"/>
      <c r="B42" s="73"/>
      <c r="C42" s="13"/>
      <c r="D42" s="34" t="s">
        <v>100</v>
      </c>
      <c r="E42" s="14">
        <v>334800</v>
      </c>
      <c r="F42" s="35">
        <v>-330000</v>
      </c>
      <c r="G42" s="14">
        <f t="shared" si="2"/>
        <v>4800</v>
      </c>
      <c r="H42" s="14"/>
      <c r="I42" s="14"/>
    </row>
    <row r="43" spans="1:9" ht="22.5">
      <c r="A43" s="71"/>
      <c r="B43" s="73"/>
      <c r="C43" s="13"/>
      <c r="D43" s="32" t="s">
        <v>66</v>
      </c>
      <c r="E43" s="14">
        <v>1891851.66</v>
      </c>
      <c r="F43" s="14">
        <v>-1889851.66</v>
      </c>
      <c r="G43" s="14">
        <f t="shared" si="2"/>
        <v>2000</v>
      </c>
      <c r="H43" s="14">
        <v>1890852</v>
      </c>
      <c r="I43" s="14"/>
    </row>
    <row r="44" spans="1:9" ht="22.5">
      <c r="A44" s="74"/>
      <c r="B44" s="74"/>
      <c r="C44" s="13"/>
      <c r="D44" s="32" t="s">
        <v>78</v>
      </c>
      <c r="E44" s="14">
        <v>60000</v>
      </c>
      <c r="F44" s="14">
        <v>14833.66</v>
      </c>
      <c r="G44" s="14">
        <f t="shared" si="2"/>
        <v>74833.66</v>
      </c>
      <c r="H44" s="14"/>
      <c r="I44" s="14"/>
    </row>
    <row r="45" spans="1:9" ht="12.75">
      <c r="A45" s="74"/>
      <c r="B45" s="74"/>
      <c r="C45" s="13"/>
      <c r="D45" s="32" t="s">
        <v>142</v>
      </c>
      <c r="E45" s="14"/>
      <c r="F45" s="14">
        <v>19000</v>
      </c>
      <c r="G45" s="14">
        <f t="shared" si="2"/>
        <v>19000</v>
      </c>
      <c r="H45" s="14"/>
      <c r="I45" s="14"/>
    </row>
    <row r="46" spans="1:9" ht="22.5">
      <c r="A46" s="74"/>
      <c r="B46" s="74"/>
      <c r="C46" s="13" t="s">
        <v>90</v>
      </c>
      <c r="D46" s="6" t="s">
        <v>22</v>
      </c>
      <c r="E46" s="14">
        <f>E47</f>
        <v>236145</v>
      </c>
      <c r="F46" s="14">
        <f>F47</f>
        <v>159598.6</v>
      </c>
      <c r="G46" s="14">
        <f>G47</f>
        <v>395743.6</v>
      </c>
      <c r="H46" s="14">
        <f>H47</f>
        <v>1176196.6</v>
      </c>
      <c r="I46" s="14">
        <f>I47</f>
        <v>6719699</v>
      </c>
    </row>
    <row r="47" spans="1:9" ht="12.75">
      <c r="A47" s="74"/>
      <c r="B47" s="74"/>
      <c r="C47" s="13"/>
      <c r="D47" s="32" t="s">
        <v>91</v>
      </c>
      <c r="E47" s="14">
        <v>236145</v>
      </c>
      <c r="F47" s="14">
        <v>159598.6</v>
      </c>
      <c r="G47" s="14">
        <f>E47+F47</f>
        <v>395743.6</v>
      </c>
      <c r="H47" s="14">
        <v>1176196.6</v>
      </c>
      <c r="I47" s="14">
        <v>6719699</v>
      </c>
    </row>
    <row r="48" spans="1:9" ht="22.5">
      <c r="A48" s="74"/>
      <c r="B48" s="74"/>
      <c r="C48" s="13" t="s">
        <v>14</v>
      </c>
      <c r="D48" s="6" t="s">
        <v>22</v>
      </c>
      <c r="E48" s="14">
        <f>E49</f>
        <v>101205</v>
      </c>
      <c r="F48" s="14">
        <f>F49</f>
        <v>82551.4</v>
      </c>
      <c r="G48" s="14">
        <f>G49</f>
        <v>183756.4</v>
      </c>
      <c r="H48" s="14">
        <f>H49</f>
        <v>3309195.57</v>
      </c>
      <c r="I48" s="14">
        <f>I49</f>
        <v>2879871</v>
      </c>
    </row>
    <row r="49" spans="1:9" ht="12.75">
      <c r="A49" s="75"/>
      <c r="B49" s="75"/>
      <c r="C49" s="13"/>
      <c r="D49" s="32" t="s">
        <v>91</v>
      </c>
      <c r="E49" s="63">
        <v>101205</v>
      </c>
      <c r="F49" s="63">
        <v>82551.4</v>
      </c>
      <c r="G49" s="63">
        <f>E49+F49</f>
        <v>183756.4</v>
      </c>
      <c r="H49" s="63">
        <v>3309195.57</v>
      </c>
      <c r="I49" s="63">
        <v>2879871</v>
      </c>
    </row>
    <row r="50" spans="1:9" s="2" customFormat="1" ht="12.75">
      <c r="A50" s="70">
        <v>750</v>
      </c>
      <c r="B50" s="25"/>
      <c r="C50" s="16"/>
      <c r="D50" s="7" t="s">
        <v>47</v>
      </c>
      <c r="E50" s="17">
        <f>E51+E55</f>
        <v>70000</v>
      </c>
      <c r="F50" s="17">
        <f>F51+F55</f>
        <v>-70000</v>
      </c>
      <c r="G50" s="17">
        <f>G51+G55</f>
        <v>0</v>
      </c>
      <c r="H50" s="23"/>
      <c r="I50" s="23"/>
    </row>
    <row r="51" spans="1:9" s="2" customFormat="1" ht="12.75">
      <c r="A51" s="71"/>
      <c r="B51" s="70">
        <v>75011</v>
      </c>
      <c r="C51" s="16"/>
      <c r="D51" s="7" t="s">
        <v>48</v>
      </c>
      <c r="E51" s="17">
        <f>E52+E53+E54</f>
        <v>0</v>
      </c>
      <c r="F51" s="17">
        <f>F52+F53+F54</f>
        <v>0</v>
      </c>
      <c r="G51" s="17">
        <f>G52+G53+G54</f>
        <v>0</v>
      </c>
      <c r="H51" s="23"/>
      <c r="I51" s="23"/>
    </row>
    <row r="52" spans="1:9" s="2" customFormat="1" ht="22.5">
      <c r="A52" s="71"/>
      <c r="B52" s="71"/>
      <c r="C52" s="13" t="s">
        <v>21</v>
      </c>
      <c r="D52" s="6" t="s">
        <v>41</v>
      </c>
      <c r="E52" s="14"/>
      <c r="F52" s="14"/>
      <c r="G52" s="14"/>
      <c r="H52" s="23"/>
      <c r="I52" s="23"/>
    </row>
    <row r="53" spans="1:9" s="2" customFormat="1" ht="12.75">
      <c r="A53" s="71"/>
      <c r="B53" s="71"/>
      <c r="C53" s="13" t="s">
        <v>17</v>
      </c>
      <c r="D53" s="6" t="s">
        <v>37</v>
      </c>
      <c r="E53" s="14"/>
      <c r="F53" s="14"/>
      <c r="G53" s="14"/>
      <c r="H53" s="23"/>
      <c r="I53" s="23"/>
    </row>
    <row r="54" spans="1:9" s="2" customFormat="1" ht="12.75">
      <c r="A54" s="71"/>
      <c r="B54" s="71"/>
      <c r="C54" s="13" t="s">
        <v>18</v>
      </c>
      <c r="D54" s="6" t="s">
        <v>44</v>
      </c>
      <c r="E54" s="14"/>
      <c r="F54" s="14"/>
      <c r="G54" s="14"/>
      <c r="H54" s="23"/>
      <c r="I54" s="23"/>
    </row>
    <row r="55" spans="1:9" s="2" customFormat="1" ht="12.75">
      <c r="A55" s="71"/>
      <c r="B55" s="70">
        <v>75023</v>
      </c>
      <c r="C55" s="16"/>
      <c r="D55" s="7" t="s">
        <v>49</v>
      </c>
      <c r="E55" s="17">
        <f>E56+E57+E58+E59</f>
        <v>70000</v>
      </c>
      <c r="F55" s="17">
        <f>F56+F57+F58+F59</f>
        <v>-70000</v>
      </c>
      <c r="G55" s="17">
        <f>G56+G57+G58+G59</f>
        <v>0</v>
      </c>
      <c r="H55" s="23"/>
      <c r="I55" s="23"/>
    </row>
    <row r="56" spans="1:9" s="2" customFormat="1" ht="15" customHeight="1">
      <c r="A56" s="71"/>
      <c r="B56" s="71"/>
      <c r="C56" s="13" t="s">
        <v>21</v>
      </c>
      <c r="D56" s="6" t="s">
        <v>41</v>
      </c>
      <c r="E56" s="14"/>
      <c r="F56" s="14"/>
      <c r="G56" s="14"/>
      <c r="H56" s="23"/>
      <c r="I56" s="23"/>
    </row>
    <row r="57" spans="1:9" s="2" customFormat="1" ht="12.75">
      <c r="A57" s="71"/>
      <c r="B57" s="71"/>
      <c r="C57" s="13" t="s">
        <v>17</v>
      </c>
      <c r="D57" s="6" t="s">
        <v>37</v>
      </c>
      <c r="E57" s="14"/>
      <c r="F57" s="14"/>
      <c r="G57" s="14"/>
      <c r="H57" s="23"/>
      <c r="I57" s="23"/>
    </row>
    <row r="58" spans="1:9" s="2" customFormat="1" ht="12.75">
      <c r="A58" s="71"/>
      <c r="B58" s="71"/>
      <c r="C58" s="13" t="s">
        <v>18</v>
      </c>
      <c r="D58" s="6" t="s">
        <v>44</v>
      </c>
      <c r="E58" s="14"/>
      <c r="F58" s="14"/>
      <c r="G58" s="14"/>
      <c r="H58" s="23"/>
      <c r="I58" s="23"/>
    </row>
    <row r="59" spans="1:9" s="2" customFormat="1" ht="22.5">
      <c r="A59" s="74"/>
      <c r="B59" s="74"/>
      <c r="C59" s="72" t="s">
        <v>11</v>
      </c>
      <c r="D59" s="6" t="s">
        <v>34</v>
      </c>
      <c r="E59" s="14">
        <f>E60</f>
        <v>70000</v>
      </c>
      <c r="F59" s="14">
        <f>F60</f>
        <v>-70000</v>
      </c>
      <c r="G59" s="14">
        <f>G60</f>
        <v>0</v>
      </c>
      <c r="H59" s="23"/>
      <c r="I59" s="23"/>
    </row>
    <row r="60" spans="1:9" s="2" customFormat="1" ht="22.5">
      <c r="A60" s="75"/>
      <c r="B60" s="75"/>
      <c r="C60" s="77"/>
      <c r="D60" s="6" t="s">
        <v>68</v>
      </c>
      <c r="E60" s="14">
        <v>70000</v>
      </c>
      <c r="F60" s="14">
        <v>-70000</v>
      </c>
      <c r="G60" s="14">
        <f>E60+F60</f>
        <v>0</v>
      </c>
      <c r="H60" s="23"/>
      <c r="I60" s="23"/>
    </row>
    <row r="61" spans="1:9" s="2" customFormat="1" ht="21">
      <c r="A61" s="46">
        <v>757</v>
      </c>
      <c r="B61" s="47"/>
      <c r="C61" s="48"/>
      <c r="D61" s="7" t="s">
        <v>162</v>
      </c>
      <c r="E61" s="17">
        <f>E62+E64</f>
        <v>280000</v>
      </c>
      <c r="F61" s="17">
        <f>F62+F64</f>
        <v>2193374</v>
      </c>
      <c r="G61" s="17">
        <f>G62+G64</f>
        <v>2473374</v>
      </c>
      <c r="H61" s="49"/>
      <c r="I61" s="49"/>
    </row>
    <row r="62" spans="1:9" s="2" customFormat="1" ht="33.75">
      <c r="A62" s="43"/>
      <c r="B62" s="44">
        <v>75702</v>
      </c>
      <c r="C62" s="45"/>
      <c r="D62" s="6" t="s">
        <v>163</v>
      </c>
      <c r="E62" s="14">
        <f>E63</f>
        <v>250000</v>
      </c>
      <c r="F62" s="14">
        <f>F63</f>
        <v>50000</v>
      </c>
      <c r="G62" s="14">
        <f>G63</f>
        <v>300000</v>
      </c>
      <c r="H62" s="23"/>
      <c r="I62" s="23"/>
    </row>
    <row r="63" spans="1:9" s="2" customFormat="1" ht="58.5" customHeight="1">
      <c r="A63" s="43"/>
      <c r="B63" s="44"/>
      <c r="C63" s="45" t="s">
        <v>117</v>
      </c>
      <c r="D63" s="6" t="s">
        <v>165</v>
      </c>
      <c r="E63" s="14">
        <v>250000</v>
      </c>
      <c r="F63" s="14">
        <v>50000</v>
      </c>
      <c r="G63" s="14">
        <f>E63+F63</f>
        <v>300000</v>
      </c>
      <c r="H63" s="23"/>
      <c r="I63" s="23"/>
    </row>
    <row r="64" spans="1:9" s="2" customFormat="1" ht="31.5">
      <c r="A64" s="43"/>
      <c r="B64" s="47">
        <v>75704</v>
      </c>
      <c r="C64" s="48"/>
      <c r="D64" s="7" t="s">
        <v>164</v>
      </c>
      <c r="E64" s="17">
        <f>E65</f>
        <v>30000</v>
      </c>
      <c r="F64" s="17">
        <f>F65</f>
        <v>2143374</v>
      </c>
      <c r="G64" s="17">
        <f>G65</f>
        <v>2173374</v>
      </c>
      <c r="H64" s="23"/>
      <c r="I64" s="23"/>
    </row>
    <row r="65" spans="1:9" s="2" customFormat="1" ht="22.5">
      <c r="A65" s="43"/>
      <c r="B65" s="44"/>
      <c r="C65" s="45" t="s">
        <v>148</v>
      </c>
      <c r="D65" s="6" t="s">
        <v>166</v>
      </c>
      <c r="E65" s="14">
        <f>E66+E67+E68+E69+E70</f>
        <v>30000</v>
      </c>
      <c r="F65" s="14">
        <f>F66+F67+F68+F69+F70</f>
        <v>2143374</v>
      </c>
      <c r="G65" s="14">
        <f>G66+G67+G68+G69+G70</f>
        <v>2173374</v>
      </c>
      <c r="H65" s="23"/>
      <c r="I65" s="23"/>
    </row>
    <row r="66" spans="1:9" s="2" customFormat="1" ht="33.75">
      <c r="A66" s="43"/>
      <c r="B66" s="44"/>
      <c r="C66" s="45"/>
      <c r="D66" s="6" t="s">
        <v>150</v>
      </c>
      <c r="E66" s="14"/>
      <c r="F66" s="14">
        <v>471026</v>
      </c>
      <c r="G66" s="14">
        <f>E66+F66</f>
        <v>471026</v>
      </c>
      <c r="H66" s="23"/>
      <c r="I66" s="23"/>
    </row>
    <row r="67" spans="1:9" s="2" customFormat="1" ht="33.75">
      <c r="A67" s="43"/>
      <c r="B67" s="44"/>
      <c r="C67" s="45"/>
      <c r="D67" s="6" t="s">
        <v>151</v>
      </c>
      <c r="E67" s="14"/>
      <c r="F67" s="14">
        <v>1413078</v>
      </c>
      <c r="G67" s="14">
        <f>E67+F67</f>
        <v>1413078</v>
      </c>
      <c r="H67" s="23"/>
      <c r="I67" s="23"/>
    </row>
    <row r="68" spans="1:9" s="2" customFormat="1" ht="12.75">
      <c r="A68" s="43"/>
      <c r="B68" s="44"/>
      <c r="C68" s="45"/>
      <c r="D68" s="64" t="s">
        <v>179</v>
      </c>
      <c r="E68" s="2">
        <v>30000</v>
      </c>
      <c r="F68" s="65">
        <v>0</v>
      </c>
      <c r="G68" s="14">
        <f>E68+F68</f>
        <v>30000</v>
      </c>
      <c r="H68" s="23"/>
      <c r="I68" s="23"/>
    </row>
    <row r="69" spans="1:9" s="2" customFormat="1" ht="23.25" customHeight="1">
      <c r="A69" s="43"/>
      <c r="B69" s="44"/>
      <c r="C69" s="45"/>
      <c r="D69" s="6" t="s">
        <v>149</v>
      </c>
      <c r="E69" s="14"/>
      <c r="F69" s="14">
        <v>248974</v>
      </c>
      <c r="G69" s="14">
        <f>E69+F69</f>
        <v>248974</v>
      </c>
      <c r="H69" s="23"/>
      <c r="I69" s="23"/>
    </row>
    <row r="70" spans="1:9" s="2" customFormat="1" ht="23.25" customHeight="1">
      <c r="A70" s="43"/>
      <c r="B70" s="44"/>
      <c r="C70" s="45"/>
      <c r="D70" s="6" t="s">
        <v>178</v>
      </c>
      <c r="E70" s="14"/>
      <c r="F70" s="14">
        <v>10296</v>
      </c>
      <c r="G70" s="14">
        <f>E70+F70</f>
        <v>10296</v>
      </c>
      <c r="H70" s="23"/>
      <c r="I70" s="23"/>
    </row>
    <row r="71" spans="1:9" s="4" customFormat="1" ht="15">
      <c r="A71" s="76" t="s">
        <v>32</v>
      </c>
      <c r="B71" s="16"/>
      <c r="C71" s="16"/>
      <c r="D71" s="7" t="s">
        <v>33</v>
      </c>
      <c r="E71" s="17">
        <f>E81+E72+E75+E78</f>
        <v>1681675.6</v>
      </c>
      <c r="F71" s="17">
        <f>F81+F72+F75+F78</f>
        <v>93000</v>
      </c>
      <c r="G71" s="17">
        <f>G81+G72+G75+G78</f>
        <v>1774675.6</v>
      </c>
      <c r="H71" s="24"/>
      <c r="I71" s="24"/>
    </row>
    <row r="72" spans="1:9" s="4" customFormat="1" ht="15">
      <c r="A72" s="86"/>
      <c r="B72" s="42" t="s">
        <v>134</v>
      </c>
      <c r="C72" s="16"/>
      <c r="D72" s="7" t="s">
        <v>141</v>
      </c>
      <c r="E72" s="17">
        <f aca="true" t="shared" si="3" ref="E72:G73">E73</f>
        <v>0</v>
      </c>
      <c r="F72" s="17">
        <f t="shared" si="3"/>
        <v>28000</v>
      </c>
      <c r="G72" s="17">
        <f t="shared" si="3"/>
        <v>28000</v>
      </c>
      <c r="H72" s="24"/>
      <c r="I72" s="24"/>
    </row>
    <row r="73" spans="1:9" s="4" customFormat="1" ht="22.5">
      <c r="A73" s="86"/>
      <c r="B73" s="42"/>
      <c r="C73" s="13" t="s">
        <v>11</v>
      </c>
      <c r="D73" s="6" t="s">
        <v>34</v>
      </c>
      <c r="E73" s="14">
        <f t="shared" si="3"/>
        <v>0</v>
      </c>
      <c r="F73" s="14">
        <f t="shared" si="3"/>
        <v>28000</v>
      </c>
      <c r="G73" s="14">
        <f t="shared" si="3"/>
        <v>28000</v>
      </c>
      <c r="H73" s="22"/>
      <c r="I73" s="22"/>
    </row>
    <row r="74" spans="1:9" s="4" customFormat="1" ht="22.5">
      <c r="A74" s="86"/>
      <c r="B74" s="42"/>
      <c r="C74" s="13"/>
      <c r="D74" s="6" t="s">
        <v>136</v>
      </c>
      <c r="E74" s="14"/>
      <c r="F74" s="14">
        <v>28000</v>
      </c>
      <c r="G74" s="14">
        <f>E74+F74</f>
        <v>28000</v>
      </c>
      <c r="H74" s="22"/>
      <c r="I74" s="22"/>
    </row>
    <row r="75" spans="1:9" s="4" customFormat="1" ht="15">
      <c r="A75" s="86"/>
      <c r="B75" s="42" t="s">
        <v>135</v>
      </c>
      <c r="C75" s="16"/>
      <c r="D75" s="7" t="s">
        <v>140</v>
      </c>
      <c r="E75" s="17">
        <f aca="true" t="shared" si="4" ref="E75:G76">E76</f>
        <v>0</v>
      </c>
      <c r="F75" s="17">
        <f t="shared" si="4"/>
        <v>20000</v>
      </c>
      <c r="G75" s="17">
        <f t="shared" si="4"/>
        <v>20000</v>
      </c>
      <c r="H75" s="24"/>
      <c r="I75" s="24"/>
    </row>
    <row r="76" spans="1:9" s="4" customFormat="1" ht="22.5">
      <c r="A76" s="86"/>
      <c r="B76" s="42"/>
      <c r="C76" s="13" t="s">
        <v>11</v>
      </c>
      <c r="D76" s="6" t="s">
        <v>34</v>
      </c>
      <c r="E76" s="14">
        <f t="shared" si="4"/>
        <v>0</v>
      </c>
      <c r="F76" s="14">
        <f t="shared" si="4"/>
        <v>20000</v>
      </c>
      <c r="G76" s="14">
        <f t="shared" si="4"/>
        <v>20000</v>
      </c>
      <c r="H76" s="22"/>
      <c r="I76" s="22"/>
    </row>
    <row r="77" spans="1:9" s="4" customFormat="1" ht="15">
      <c r="A77" s="86"/>
      <c r="B77" s="42"/>
      <c r="C77" s="13"/>
      <c r="D77" s="6" t="s">
        <v>138</v>
      </c>
      <c r="E77" s="14"/>
      <c r="F77" s="14">
        <v>20000</v>
      </c>
      <c r="G77" s="14">
        <f>E77+F77</f>
        <v>20000</v>
      </c>
      <c r="H77" s="22"/>
      <c r="I77" s="22"/>
    </row>
    <row r="78" spans="1:9" s="4" customFormat="1" ht="15">
      <c r="A78" s="86"/>
      <c r="B78" s="42" t="s">
        <v>40</v>
      </c>
      <c r="C78" s="16"/>
      <c r="D78" s="7" t="s">
        <v>139</v>
      </c>
      <c r="E78" s="17">
        <f aca="true" t="shared" si="5" ref="E78:G79">E79</f>
        <v>0</v>
      </c>
      <c r="F78" s="17">
        <f t="shared" si="5"/>
        <v>45000</v>
      </c>
      <c r="G78" s="17">
        <f t="shared" si="5"/>
        <v>45000</v>
      </c>
      <c r="H78" s="24"/>
      <c r="I78" s="24"/>
    </row>
    <row r="79" spans="1:9" s="4" customFormat="1" ht="22.5">
      <c r="A79" s="86"/>
      <c r="B79" s="42"/>
      <c r="C79" s="13" t="s">
        <v>11</v>
      </c>
      <c r="D79" s="6" t="s">
        <v>34</v>
      </c>
      <c r="E79" s="14">
        <f t="shared" si="5"/>
        <v>0</v>
      </c>
      <c r="F79" s="14">
        <f t="shared" si="5"/>
        <v>45000</v>
      </c>
      <c r="G79" s="14">
        <f t="shared" si="5"/>
        <v>45000</v>
      </c>
      <c r="H79" s="22"/>
      <c r="I79" s="22"/>
    </row>
    <row r="80" spans="1:9" s="4" customFormat="1" ht="15">
      <c r="A80" s="86"/>
      <c r="B80" s="42"/>
      <c r="C80" s="13"/>
      <c r="D80" s="6" t="s">
        <v>137</v>
      </c>
      <c r="E80" s="14"/>
      <c r="F80" s="14">
        <v>45000</v>
      </c>
      <c r="G80" s="14">
        <f>E80+F80</f>
        <v>45000</v>
      </c>
      <c r="H80" s="22"/>
      <c r="I80" s="22"/>
    </row>
    <row r="81" spans="1:9" s="3" customFormat="1" ht="12.75">
      <c r="A81" s="71"/>
      <c r="B81" s="76" t="s">
        <v>118</v>
      </c>
      <c r="C81" s="16"/>
      <c r="D81" s="7" t="s">
        <v>119</v>
      </c>
      <c r="E81" s="17">
        <f>E82+E83+E84+E86</f>
        <v>1681675.6</v>
      </c>
      <c r="F81" s="17">
        <f>F82+F83+F84+F86</f>
        <v>0</v>
      </c>
      <c r="G81" s="17">
        <f>G82+G83+G84+G86</f>
        <v>1681675.6</v>
      </c>
      <c r="H81" s="24"/>
      <c r="I81" s="24"/>
    </row>
    <row r="82" spans="1:9" s="2" customFormat="1" ht="12.75">
      <c r="A82" s="71"/>
      <c r="B82" s="71"/>
      <c r="C82" s="13" t="s">
        <v>120</v>
      </c>
      <c r="D82" s="6" t="s">
        <v>122</v>
      </c>
      <c r="E82" s="14">
        <v>1392863</v>
      </c>
      <c r="F82" s="14">
        <v>-750000</v>
      </c>
      <c r="G82" s="14">
        <f>E82+F82</f>
        <v>642863</v>
      </c>
      <c r="H82" s="22"/>
      <c r="I82" s="22"/>
    </row>
    <row r="83" spans="1:9" s="2" customFormat="1" ht="12.75">
      <c r="A83" s="71"/>
      <c r="B83" s="71"/>
      <c r="C83" s="13" t="s">
        <v>121</v>
      </c>
      <c r="D83" s="6" t="s">
        <v>122</v>
      </c>
      <c r="E83" s="14">
        <v>288812.6</v>
      </c>
      <c r="F83" s="14">
        <v>-250000</v>
      </c>
      <c r="G83" s="14">
        <f>E83+F83</f>
        <v>38812.59999999998</v>
      </c>
      <c r="H83" s="22"/>
      <c r="I83" s="22"/>
    </row>
    <row r="84" spans="1:9" s="3" customFormat="1" ht="22.5">
      <c r="A84" s="71"/>
      <c r="B84" s="71"/>
      <c r="C84" s="13" t="s">
        <v>90</v>
      </c>
      <c r="D84" s="6" t="s">
        <v>34</v>
      </c>
      <c r="E84" s="14">
        <f>E85</f>
        <v>0</v>
      </c>
      <c r="F84" s="14">
        <f>F85</f>
        <v>750000</v>
      </c>
      <c r="G84" s="14">
        <f>G85</f>
        <v>750000</v>
      </c>
      <c r="H84" s="24"/>
      <c r="I84" s="24"/>
    </row>
    <row r="85" spans="1:9" s="3" customFormat="1" ht="22.5">
      <c r="A85" s="71"/>
      <c r="B85" s="71"/>
      <c r="C85" s="13"/>
      <c r="D85" s="6" t="s">
        <v>123</v>
      </c>
      <c r="E85" s="14"/>
      <c r="F85" s="14">
        <v>750000</v>
      </c>
      <c r="G85" s="14">
        <f>E85+F85</f>
        <v>750000</v>
      </c>
      <c r="H85" s="24"/>
      <c r="I85" s="24"/>
    </row>
    <row r="86" spans="1:9" s="2" customFormat="1" ht="22.5">
      <c r="A86" s="71"/>
      <c r="B86" s="71"/>
      <c r="C86" s="13" t="s">
        <v>14</v>
      </c>
      <c r="D86" s="6" t="s">
        <v>34</v>
      </c>
      <c r="E86" s="14">
        <f>E87</f>
        <v>0</v>
      </c>
      <c r="F86" s="14">
        <f>F87</f>
        <v>250000</v>
      </c>
      <c r="G86" s="14">
        <f>G87</f>
        <v>250000</v>
      </c>
      <c r="H86" s="22"/>
      <c r="I86" s="22"/>
    </row>
    <row r="87" spans="1:9" s="2" customFormat="1" ht="22.5">
      <c r="A87" s="87"/>
      <c r="B87" s="87"/>
      <c r="C87" s="13"/>
      <c r="D87" s="6" t="s">
        <v>123</v>
      </c>
      <c r="E87" s="14"/>
      <c r="F87" s="14">
        <v>250000</v>
      </c>
      <c r="G87" s="14">
        <f>E87+F87</f>
        <v>250000</v>
      </c>
      <c r="H87" s="22"/>
      <c r="I87" s="22"/>
    </row>
    <row r="88" spans="1:9" s="4" customFormat="1" ht="21">
      <c r="A88" s="76" t="s">
        <v>12</v>
      </c>
      <c r="B88" s="16"/>
      <c r="C88" s="16"/>
      <c r="D88" s="7" t="s">
        <v>27</v>
      </c>
      <c r="E88" s="17">
        <f>E89+E103+E100</f>
        <v>1730000</v>
      </c>
      <c r="F88" s="17">
        <f>F89+F103+F100</f>
        <v>-1260039.62</v>
      </c>
      <c r="G88" s="17">
        <f>G89+G103+G100</f>
        <v>414960.38</v>
      </c>
      <c r="H88" s="24"/>
      <c r="I88" s="24"/>
    </row>
    <row r="89" spans="1:9" ht="21">
      <c r="A89" s="71"/>
      <c r="B89" s="76" t="s">
        <v>35</v>
      </c>
      <c r="C89" s="16"/>
      <c r="D89" s="7" t="s">
        <v>28</v>
      </c>
      <c r="E89" s="17">
        <f>E93+E98+E91+E92+E90</f>
        <v>1475000</v>
      </c>
      <c r="F89" s="17">
        <f>F93+F98+F91+F92+F90</f>
        <v>-1104039.62</v>
      </c>
      <c r="G89" s="17">
        <f>G93+G98+G91+G90</f>
        <v>315960.38</v>
      </c>
      <c r="H89" s="22"/>
      <c r="I89" s="22"/>
    </row>
    <row r="90" spans="1:9" ht="12.75">
      <c r="A90" s="71"/>
      <c r="B90" s="86"/>
      <c r="C90" s="13" t="s">
        <v>30</v>
      </c>
      <c r="D90" s="6" t="s">
        <v>86</v>
      </c>
      <c r="E90" s="14"/>
      <c r="F90" s="14">
        <v>200</v>
      </c>
      <c r="G90" s="14">
        <f>E90+F90</f>
        <v>200</v>
      </c>
      <c r="H90" s="22"/>
      <c r="I90" s="22"/>
    </row>
    <row r="91" spans="1:9" ht="22.5">
      <c r="A91" s="71"/>
      <c r="B91" s="86"/>
      <c r="C91" s="13" t="s">
        <v>19</v>
      </c>
      <c r="D91" s="6" t="s">
        <v>94</v>
      </c>
      <c r="E91" s="14"/>
      <c r="F91" s="14">
        <v>8000</v>
      </c>
      <c r="G91" s="14">
        <f>E91+F91</f>
        <v>8000</v>
      </c>
      <c r="H91" s="22"/>
      <c r="I91" s="22"/>
    </row>
    <row r="92" spans="1:9" ht="12.75">
      <c r="A92" s="71"/>
      <c r="B92" s="86"/>
      <c r="C92" s="13" t="s">
        <v>182</v>
      </c>
      <c r="D92" s="6" t="s">
        <v>183</v>
      </c>
      <c r="E92" s="14"/>
      <c r="F92" s="14">
        <v>55000</v>
      </c>
      <c r="G92" s="14">
        <f>E92+F92</f>
        <v>55000</v>
      </c>
      <c r="H92" s="22"/>
      <c r="I92" s="22"/>
    </row>
    <row r="93" spans="1:9" ht="22.5">
      <c r="A93" s="71"/>
      <c r="B93" s="86"/>
      <c r="C93" s="13" t="s">
        <v>11</v>
      </c>
      <c r="D93" s="6" t="s">
        <v>34</v>
      </c>
      <c r="E93" s="14">
        <f>E94+E96+E97+E95</f>
        <v>275000</v>
      </c>
      <c r="F93" s="14">
        <f>F94+F96+F97+F95</f>
        <v>32760.38</v>
      </c>
      <c r="G93" s="14">
        <f>G94+G96+G97+G95</f>
        <v>307760.38</v>
      </c>
      <c r="H93" s="22"/>
      <c r="I93" s="22"/>
    </row>
    <row r="94" spans="1:9" ht="22.5">
      <c r="A94" s="71"/>
      <c r="B94" s="71"/>
      <c r="C94" s="13"/>
      <c r="D94" s="6" t="s">
        <v>77</v>
      </c>
      <c r="E94" s="14">
        <v>250000</v>
      </c>
      <c r="F94" s="14">
        <v>18760.38</v>
      </c>
      <c r="G94" s="14">
        <f>E94+F94</f>
        <v>268760.38</v>
      </c>
      <c r="H94" s="22"/>
      <c r="I94" s="22"/>
    </row>
    <row r="95" spans="1:9" ht="22.5">
      <c r="A95" s="71"/>
      <c r="B95" s="71"/>
      <c r="C95" s="13"/>
      <c r="D95" s="31" t="s">
        <v>116</v>
      </c>
      <c r="E95" s="14"/>
      <c r="F95" s="14">
        <v>17000</v>
      </c>
      <c r="G95" s="14">
        <f>E95+F95</f>
        <v>17000</v>
      </c>
      <c r="H95" s="22"/>
      <c r="I95" s="22"/>
    </row>
    <row r="96" spans="1:9" ht="12.75">
      <c r="A96" s="71"/>
      <c r="B96" s="71"/>
      <c r="C96" s="13"/>
      <c r="D96" s="6" t="s">
        <v>96</v>
      </c>
      <c r="E96" s="14">
        <v>25000</v>
      </c>
      <c r="F96" s="14">
        <v>-25000</v>
      </c>
      <c r="G96" s="14">
        <f>E96+F96</f>
        <v>0</v>
      </c>
      <c r="H96" s="22"/>
      <c r="I96" s="22"/>
    </row>
    <row r="97" spans="1:9" ht="22.5">
      <c r="A97" s="71"/>
      <c r="B97" s="71"/>
      <c r="C97" s="13"/>
      <c r="D97" s="6" t="s">
        <v>97</v>
      </c>
      <c r="E97" s="14"/>
      <c r="F97" s="14">
        <v>22000</v>
      </c>
      <c r="G97" s="14">
        <f>E97+F97</f>
        <v>22000</v>
      </c>
      <c r="H97" s="22"/>
      <c r="I97" s="22"/>
    </row>
    <row r="98" spans="1:9" ht="22.5">
      <c r="A98" s="71"/>
      <c r="B98" s="71"/>
      <c r="C98" s="13" t="s">
        <v>14</v>
      </c>
      <c r="D98" s="6" t="s">
        <v>34</v>
      </c>
      <c r="E98" s="14">
        <f>E99</f>
        <v>1200000</v>
      </c>
      <c r="F98" s="14">
        <f>F99</f>
        <v>-1200000</v>
      </c>
      <c r="G98" s="14">
        <f>G99</f>
        <v>0</v>
      </c>
      <c r="H98" s="22"/>
      <c r="I98" s="22"/>
    </row>
    <row r="99" spans="1:9" ht="12.75">
      <c r="A99" s="74"/>
      <c r="B99" s="75"/>
      <c r="C99" s="13"/>
      <c r="D99" s="6" t="s">
        <v>67</v>
      </c>
      <c r="E99" s="14">
        <v>1200000</v>
      </c>
      <c r="F99" s="14">
        <v>-1200000</v>
      </c>
      <c r="G99" s="14">
        <f>E99+F99</f>
        <v>0</v>
      </c>
      <c r="H99" s="22"/>
      <c r="I99" s="22"/>
    </row>
    <row r="100" spans="1:9" ht="21">
      <c r="A100" s="74"/>
      <c r="B100" s="46">
        <v>90005</v>
      </c>
      <c r="C100" s="16"/>
      <c r="D100" s="7" t="s">
        <v>160</v>
      </c>
      <c r="E100" s="17">
        <f aca="true" t="shared" si="6" ref="E100:G101">E101</f>
        <v>160000</v>
      </c>
      <c r="F100" s="17">
        <f t="shared" si="6"/>
        <v>-160000</v>
      </c>
      <c r="G100" s="17">
        <f t="shared" si="6"/>
        <v>0</v>
      </c>
      <c r="H100" s="22"/>
      <c r="I100" s="22"/>
    </row>
    <row r="101" spans="1:9" ht="22.5">
      <c r="A101" s="74"/>
      <c r="B101" s="43"/>
      <c r="C101" s="13" t="s">
        <v>11</v>
      </c>
      <c r="D101" s="6" t="s">
        <v>34</v>
      </c>
      <c r="E101" s="14">
        <f t="shared" si="6"/>
        <v>160000</v>
      </c>
      <c r="F101" s="14">
        <f t="shared" si="6"/>
        <v>-160000</v>
      </c>
      <c r="G101" s="14">
        <f t="shared" si="6"/>
        <v>0</v>
      </c>
      <c r="H101" s="22"/>
      <c r="I101" s="22"/>
    </row>
    <row r="102" spans="1:9" ht="22.5">
      <c r="A102" s="74"/>
      <c r="B102" s="43"/>
      <c r="C102" s="13"/>
      <c r="D102" s="6" t="s">
        <v>159</v>
      </c>
      <c r="E102" s="14">
        <v>160000</v>
      </c>
      <c r="F102" s="14">
        <v>-160000</v>
      </c>
      <c r="G102" s="14">
        <f>E102+F102</f>
        <v>0</v>
      </c>
      <c r="H102" s="22"/>
      <c r="I102" s="22"/>
    </row>
    <row r="103" spans="1:9" s="3" customFormat="1" ht="12.75">
      <c r="A103" s="74"/>
      <c r="B103" s="90" t="s">
        <v>87</v>
      </c>
      <c r="C103" s="16"/>
      <c r="D103" s="7" t="s">
        <v>109</v>
      </c>
      <c r="E103" s="17">
        <f>E104</f>
        <v>95000</v>
      </c>
      <c r="F103" s="17">
        <f>F104</f>
        <v>4000</v>
      </c>
      <c r="G103" s="17">
        <f>G104</f>
        <v>99000</v>
      </c>
      <c r="H103" s="24"/>
      <c r="I103" s="24"/>
    </row>
    <row r="104" spans="1:9" ht="12.75">
      <c r="A104" s="75"/>
      <c r="B104" s="87"/>
      <c r="C104" s="13" t="s">
        <v>88</v>
      </c>
      <c r="D104" s="6" t="s">
        <v>89</v>
      </c>
      <c r="E104" s="14">
        <v>95000</v>
      </c>
      <c r="F104" s="14">
        <v>4000</v>
      </c>
      <c r="G104" s="14">
        <f>E104+F104</f>
        <v>99000</v>
      </c>
      <c r="H104" s="22"/>
      <c r="I104" s="22"/>
    </row>
    <row r="105" spans="1:9" s="4" customFormat="1" ht="21">
      <c r="A105" s="16" t="s">
        <v>43</v>
      </c>
      <c r="B105" s="16"/>
      <c r="C105" s="16"/>
      <c r="D105" s="7" t="s">
        <v>46</v>
      </c>
      <c r="E105" s="17">
        <f>E106+E108</f>
        <v>43034.18</v>
      </c>
      <c r="F105" s="17">
        <f>F106+F108</f>
        <v>-40296</v>
      </c>
      <c r="G105" s="14">
        <f>E105+F105</f>
        <v>2738.1800000000003</v>
      </c>
      <c r="H105" s="24"/>
      <c r="I105" s="24"/>
    </row>
    <row r="106" spans="1:9" s="4" customFormat="1" ht="15">
      <c r="A106" s="16"/>
      <c r="B106" s="16" t="s">
        <v>177</v>
      </c>
      <c r="C106" s="16"/>
      <c r="D106" s="7"/>
      <c r="E106" s="17">
        <f>E107</f>
        <v>13034.18</v>
      </c>
      <c r="F106" s="17">
        <f>F107</f>
        <v>-10296</v>
      </c>
      <c r="G106" s="14">
        <f>E106+F106</f>
        <v>2738.1800000000003</v>
      </c>
      <c r="H106" s="24"/>
      <c r="I106" s="24"/>
    </row>
    <row r="107" spans="1:9" s="4" customFormat="1" ht="12.75" customHeight="1">
      <c r="A107" s="16"/>
      <c r="B107" s="16"/>
      <c r="C107" s="16" t="s">
        <v>184</v>
      </c>
      <c r="D107" s="7" t="s">
        <v>185</v>
      </c>
      <c r="E107" s="17">
        <v>13034.18</v>
      </c>
      <c r="F107" s="17">
        <v>-10296</v>
      </c>
      <c r="G107" s="14">
        <f>E107+F107</f>
        <v>2738.1800000000003</v>
      </c>
      <c r="H107" s="24"/>
      <c r="I107" s="24"/>
    </row>
    <row r="108" spans="1:9" s="3" customFormat="1" ht="21">
      <c r="A108" s="40"/>
      <c r="B108" s="13" t="s">
        <v>72</v>
      </c>
      <c r="C108" s="16"/>
      <c r="D108" s="7" t="s">
        <v>74</v>
      </c>
      <c r="E108" s="17">
        <f>E109</f>
        <v>30000</v>
      </c>
      <c r="F108" s="17">
        <f>F109</f>
        <v>-30000</v>
      </c>
      <c r="G108" s="17">
        <f>G109</f>
        <v>0</v>
      </c>
      <c r="H108" s="24"/>
      <c r="I108" s="24"/>
    </row>
    <row r="109" spans="1:9" ht="12.75">
      <c r="A109" s="40"/>
      <c r="B109" s="13"/>
      <c r="C109" s="13" t="s">
        <v>11</v>
      </c>
      <c r="D109" s="6" t="s">
        <v>73</v>
      </c>
      <c r="E109" s="14">
        <v>30000</v>
      </c>
      <c r="F109" s="14">
        <v>-30000</v>
      </c>
      <c r="G109" s="14">
        <f>E109+F109</f>
        <v>0</v>
      </c>
      <c r="H109" s="22"/>
      <c r="I109" s="22"/>
    </row>
    <row r="110" spans="1:9" ht="12.75">
      <c r="A110" s="40" t="s">
        <v>126</v>
      </c>
      <c r="B110" s="13"/>
      <c r="C110" s="13"/>
      <c r="D110" s="50" t="s">
        <v>130</v>
      </c>
      <c r="E110" s="14">
        <f>E111</f>
        <v>0</v>
      </c>
      <c r="F110" s="14">
        <f>F111</f>
        <v>89766.49</v>
      </c>
      <c r="G110" s="14">
        <f>G111</f>
        <v>89766.49</v>
      </c>
      <c r="H110" s="22"/>
      <c r="I110" s="22"/>
    </row>
    <row r="111" spans="1:9" ht="12.75">
      <c r="A111" s="40"/>
      <c r="B111" s="13" t="s">
        <v>127</v>
      </c>
      <c r="C111" s="13"/>
      <c r="D111" s="50" t="s">
        <v>131</v>
      </c>
      <c r="E111" s="14">
        <f>E115+E117+E119+E121+E112</f>
        <v>0</v>
      </c>
      <c r="F111" s="14">
        <f>F115+F117+F119+F121+F112</f>
        <v>89766.49</v>
      </c>
      <c r="G111" s="14">
        <f>G115+G117+G119+G121+G112</f>
        <v>89766.49</v>
      </c>
      <c r="H111" s="22"/>
      <c r="I111" s="22"/>
    </row>
    <row r="112" spans="1:9" ht="22.5">
      <c r="A112" s="40"/>
      <c r="B112" s="13"/>
      <c r="C112" s="13" t="s">
        <v>11</v>
      </c>
      <c r="D112" s="6" t="s">
        <v>34</v>
      </c>
      <c r="E112" s="14">
        <f>E113</f>
        <v>0</v>
      </c>
      <c r="F112" s="14">
        <f>F113</f>
        <v>48000</v>
      </c>
      <c r="G112" s="14">
        <f>G113</f>
        <v>48000</v>
      </c>
      <c r="H112" s="22"/>
      <c r="I112" s="22"/>
    </row>
    <row r="113" spans="1:9" ht="25.5">
      <c r="A113" s="40"/>
      <c r="B113" s="13"/>
      <c r="C113" s="13"/>
      <c r="D113" s="51" t="s">
        <v>133</v>
      </c>
      <c r="E113" s="14"/>
      <c r="F113" s="14">
        <v>48000</v>
      </c>
      <c r="G113" s="14">
        <f>E113+F113</f>
        <v>48000</v>
      </c>
      <c r="H113" s="22"/>
      <c r="I113" s="22"/>
    </row>
    <row r="114" spans="1:9" ht="22.5">
      <c r="A114" s="40"/>
      <c r="B114" s="13"/>
      <c r="C114" s="13"/>
      <c r="D114" s="6" t="s">
        <v>132</v>
      </c>
      <c r="E114" s="14">
        <f>E115+E117+E119+E121</f>
        <v>0</v>
      </c>
      <c r="F114" s="14">
        <f>F115+F117+F119+F121</f>
        <v>41766.490000000005</v>
      </c>
      <c r="G114" s="14">
        <f>G115+G117+G119+G121</f>
        <v>41766.490000000005</v>
      </c>
      <c r="H114" s="22"/>
      <c r="I114" s="22"/>
    </row>
    <row r="115" spans="1:9" ht="22.5">
      <c r="A115" s="40"/>
      <c r="B115" s="13"/>
      <c r="C115" s="13" t="s">
        <v>90</v>
      </c>
      <c r="D115" s="6" t="s">
        <v>34</v>
      </c>
      <c r="E115" s="14">
        <f>E116</f>
        <v>0</v>
      </c>
      <c r="F115" s="14">
        <f>F116</f>
        <v>8912.97</v>
      </c>
      <c r="G115" s="14">
        <f>G116</f>
        <v>8912.97</v>
      </c>
      <c r="H115" s="22"/>
      <c r="I115" s="22"/>
    </row>
    <row r="116" spans="1:9" ht="22.5">
      <c r="A116" s="40"/>
      <c r="B116" s="13"/>
      <c r="C116" s="13"/>
      <c r="D116" s="6" t="s">
        <v>132</v>
      </c>
      <c r="E116" s="14"/>
      <c r="F116" s="14">
        <v>8912.97</v>
      </c>
      <c r="G116" s="14">
        <f>E116+F116</f>
        <v>8912.97</v>
      </c>
      <c r="H116" s="22"/>
      <c r="I116" s="22"/>
    </row>
    <row r="117" spans="1:9" ht="22.5">
      <c r="A117" s="40"/>
      <c r="B117" s="13"/>
      <c r="C117" s="13" t="s">
        <v>14</v>
      </c>
      <c r="D117" s="6" t="s">
        <v>34</v>
      </c>
      <c r="E117" s="14">
        <f>E118</f>
        <v>0</v>
      </c>
      <c r="F117" s="14">
        <f>F118</f>
        <v>5585.46</v>
      </c>
      <c r="G117" s="14">
        <f>G118</f>
        <v>5585.46</v>
      </c>
      <c r="H117" s="22"/>
      <c r="I117" s="22"/>
    </row>
    <row r="118" spans="1:9" ht="22.5">
      <c r="A118" s="40"/>
      <c r="B118" s="13"/>
      <c r="C118" s="13"/>
      <c r="D118" s="6" t="s">
        <v>132</v>
      </c>
      <c r="E118" s="14"/>
      <c r="F118" s="14">
        <v>5585.46</v>
      </c>
      <c r="G118" s="14">
        <f>E118+F118</f>
        <v>5585.46</v>
      </c>
      <c r="H118" s="22"/>
      <c r="I118" s="22"/>
    </row>
    <row r="119" spans="1:9" ht="38.25">
      <c r="A119" s="40"/>
      <c r="B119" s="13"/>
      <c r="C119" s="13" t="s">
        <v>128</v>
      </c>
      <c r="D119" s="39" t="s">
        <v>103</v>
      </c>
      <c r="E119" s="14">
        <f>E120</f>
        <v>0</v>
      </c>
      <c r="F119" s="14">
        <f>F120</f>
        <v>16763.15</v>
      </c>
      <c r="G119" s="14">
        <f>G120</f>
        <v>16763.15</v>
      </c>
      <c r="H119" s="22"/>
      <c r="I119" s="22"/>
    </row>
    <row r="120" spans="1:9" ht="22.5">
      <c r="A120" s="40"/>
      <c r="B120" s="13"/>
      <c r="C120" s="13"/>
      <c r="D120" s="6" t="s">
        <v>132</v>
      </c>
      <c r="E120" s="14"/>
      <c r="F120" s="14">
        <v>16763.15</v>
      </c>
      <c r="G120" s="14">
        <f>E120+F120</f>
        <v>16763.15</v>
      </c>
      <c r="H120" s="22"/>
      <c r="I120" s="22"/>
    </row>
    <row r="121" spans="1:9" ht="38.25">
      <c r="A121" s="40"/>
      <c r="B121" s="13"/>
      <c r="C121" s="13" t="s">
        <v>129</v>
      </c>
      <c r="D121" s="39" t="s">
        <v>103</v>
      </c>
      <c r="E121" s="14">
        <f>E122</f>
        <v>0</v>
      </c>
      <c r="F121" s="14">
        <f>F122</f>
        <v>10504.91</v>
      </c>
      <c r="G121" s="14">
        <f>G122</f>
        <v>10504.91</v>
      </c>
      <c r="H121" s="22"/>
      <c r="I121" s="22"/>
    </row>
    <row r="122" spans="1:9" ht="22.5">
      <c r="A122" s="40"/>
      <c r="B122" s="40"/>
      <c r="C122" s="13"/>
      <c r="D122" s="6" t="s">
        <v>132</v>
      </c>
      <c r="E122" s="14"/>
      <c r="F122" s="14">
        <v>10504.91</v>
      </c>
      <c r="G122" s="14">
        <f>E122+F122</f>
        <v>10504.91</v>
      </c>
      <c r="H122" s="22"/>
      <c r="I122" s="22"/>
    </row>
    <row r="123" spans="1:9" ht="12.75">
      <c r="A123" s="13"/>
      <c r="B123" s="13"/>
      <c r="C123" s="13"/>
      <c r="D123" s="7" t="s">
        <v>13</v>
      </c>
      <c r="E123" s="17">
        <f>E11+E21+E71+E88+E105+E50+E2+E61+E110</f>
        <v>8423297.24</v>
      </c>
      <c r="F123" s="17">
        <f>F11+F21+F71+F88+F105+F50+F2+F61+F110</f>
        <v>-1157596.1300000001</v>
      </c>
      <c r="G123" s="17">
        <f>G11+G21+G71+G88+G105+G50+G2+G61+G110</f>
        <v>7210701.11</v>
      </c>
      <c r="H123" s="17">
        <f>H11+H21+H71+H88+H105+H50+H2+H61+H110</f>
        <v>6376244.17</v>
      </c>
      <c r="I123" s="17">
        <f>I11+I21+I71+I88+I105+I50+I2+I61+I110</f>
        <v>9599570</v>
      </c>
    </row>
    <row r="124" spans="1:9" ht="12.75">
      <c r="A124" s="26"/>
      <c r="B124" s="26"/>
      <c r="C124" s="26"/>
      <c r="D124" s="12"/>
      <c r="E124" s="12"/>
      <c r="F124" s="12"/>
      <c r="G124" s="12"/>
      <c r="H124" s="12"/>
      <c r="I124" s="12"/>
    </row>
    <row r="125" spans="1:9" ht="18" customHeight="1">
      <c r="A125" s="27"/>
      <c r="B125" s="27"/>
      <c r="C125" s="27"/>
      <c r="D125" s="21" t="s">
        <v>38</v>
      </c>
      <c r="E125" s="18"/>
      <c r="F125" s="18"/>
      <c r="G125" s="18"/>
      <c r="H125" s="12"/>
      <c r="I125" s="12"/>
    </row>
    <row r="126" spans="1:9" ht="15.75" customHeight="1">
      <c r="A126" s="78">
        <v>600</v>
      </c>
      <c r="B126" s="20"/>
      <c r="C126" s="20"/>
      <c r="D126" s="11" t="s">
        <v>23</v>
      </c>
      <c r="E126" s="8">
        <f>E127+E129</f>
        <v>226589</v>
      </c>
      <c r="F126" s="8">
        <f>F127+F129</f>
        <v>-196589</v>
      </c>
      <c r="G126" s="8">
        <f>G127+G129</f>
        <v>30000</v>
      </c>
      <c r="H126" s="12"/>
      <c r="I126" s="12"/>
    </row>
    <row r="127" spans="1:9" ht="12.75">
      <c r="A127" s="80"/>
      <c r="B127" s="19">
        <v>60014</v>
      </c>
      <c r="C127" s="19"/>
      <c r="D127" s="11" t="s">
        <v>31</v>
      </c>
      <c r="E127" s="9">
        <f>E128</f>
        <v>0</v>
      </c>
      <c r="F127" s="9">
        <f>F128</f>
        <v>0</v>
      </c>
      <c r="G127" s="9">
        <f>G128</f>
        <v>0</v>
      </c>
      <c r="H127" s="12"/>
      <c r="I127" s="12"/>
    </row>
    <row r="128" spans="1:9" ht="12.75">
      <c r="A128" s="80"/>
      <c r="B128" s="19"/>
      <c r="C128" s="19">
        <v>6620</v>
      </c>
      <c r="D128" s="6" t="s">
        <v>45</v>
      </c>
      <c r="E128" s="9"/>
      <c r="F128" s="9"/>
      <c r="G128" s="9">
        <f>E128+F128</f>
        <v>0</v>
      </c>
      <c r="H128" s="12"/>
      <c r="I128" s="12"/>
    </row>
    <row r="129" spans="1:9" ht="12.75">
      <c r="A129" s="80"/>
      <c r="B129" s="19" t="s">
        <v>8</v>
      </c>
      <c r="C129" s="19"/>
      <c r="D129" s="6" t="s">
        <v>53</v>
      </c>
      <c r="E129" s="9">
        <f>E131+E132+E130</f>
        <v>226589</v>
      </c>
      <c r="F129" s="9">
        <f>F131+F132+F130</f>
        <v>-196589</v>
      </c>
      <c r="G129" s="9">
        <f>G131+G132+G130</f>
        <v>30000</v>
      </c>
      <c r="H129" s="12"/>
      <c r="I129" s="12"/>
    </row>
    <row r="130" spans="1:9" ht="12.75">
      <c r="A130" s="80"/>
      <c r="B130" s="19"/>
      <c r="C130" s="19" t="s">
        <v>52</v>
      </c>
      <c r="D130" s="6" t="s">
        <v>75</v>
      </c>
      <c r="E130" s="9">
        <v>10000</v>
      </c>
      <c r="F130" s="9">
        <v>20000</v>
      </c>
      <c r="G130" s="9">
        <f>E130+F130</f>
        <v>30000</v>
      </c>
      <c r="H130" s="12"/>
      <c r="I130" s="12"/>
    </row>
    <row r="131" spans="1:9" ht="12.75">
      <c r="A131" s="80"/>
      <c r="B131" s="19"/>
      <c r="C131" s="19" t="s">
        <v>54</v>
      </c>
      <c r="D131" s="6" t="s">
        <v>55</v>
      </c>
      <c r="E131" s="9">
        <v>116589</v>
      </c>
      <c r="F131" s="9">
        <v>-116589</v>
      </c>
      <c r="G131" s="9">
        <f>E131+F131</f>
        <v>0</v>
      </c>
      <c r="H131" s="12"/>
      <c r="I131" s="12"/>
    </row>
    <row r="132" spans="1:9" ht="12.75">
      <c r="A132" s="81"/>
      <c r="B132" s="19"/>
      <c r="C132" s="19" t="s">
        <v>39</v>
      </c>
      <c r="D132" s="6" t="s">
        <v>98</v>
      </c>
      <c r="E132" s="9">
        <v>100000</v>
      </c>
      <c r="F132" s="9">
        <v>-100000</v>
      </c>
      <c r="G132" s="9">
        <f>E132+F132</f>
        <v>0</v>
      </c>
      <c r="H132" s="12"/>
      <c r="I132" s="12"/>
    </row>
    <row r="133" spans="1:9" ht="21">
      <c r="A133" s="78" t="s">
        <v>9</v>
      </c>
      <c r="B133" s="20"/>
      <c r="C133" s="20"/>
      <c r="D133" s="7" t="s">
        <v>25</v>
      </c>
      <c r="E133" s="8">
        <f>E136+E134</f>
        <v>1395925.6600000001</v>
      </c>
      <c r="F133" s="8">
        <f>F136+F134</f>
        <v>-981348.4</v>
      </c>
      <c r="G133" s="8">
        <f>G136+G134</f>
        <v>414577.25999999995</v>
      </c>
      <c r="H133" s="12"/>
      <c r="I133" s="12"/>
    </row>
    <row r="134" spans="1:9" ht="21">
      <c r="A134" s="79"/>
      <c r="B134" s="53" t="s">
        <v>20</v>
      </c>
      <c r="C134" s="20"/>
      <c r="D134" s="7" t="s">
        <v>29</v>
      </c>
      <c r="E134" s="8">
        <f>E135</f>
        <v>0</v>
      </c>
      <c r="F134" s="8">
        <f>F135</f>
        <v>4000</v>
      </c>
      <c r="G134" s="8">
        <f>G135</f>
        <v>4000</v>
      </c>
      <c r="H134" s="12"/>
      <c r="I134" s="12"/>
    </row>
    <row r="135" spans="1:9" ht="12.75">
      <c r="A135" s="79"/>
      <c r="B135" s="53"/>
      <c r="C135" s="19" t="s">
        <v>152</v>
      </c>
      <c r="D135" s="6" t="s">
        <v>169</v>
      </c>
      <c r="E135" s="9"/>
      <c r="F135" s="9">
        <v>4000</v>
      </c>
      <c r="G135" s="9">
        <f>E135+F135</f>
        <v>4000</v>
      </c>
      <c r="H135" s="12"/>
      <c r="I135" s="12"/>
    </row>
    <row r="136" spans="1:9" ht="21">
      <c r="A136" s="80"/>
      <c r="B136" s="85" t="s">
        <v>10</v>
      </c>
      <c r="C136" s="19"/>
      <c r="D136" s="7" t="s">
        <v>26</v>
      </c>
      <c r="E136" s="9">
        <f>E137+E138+E139+E140+E142</f>
        <v>1395925.6600000001</v>
      </c>
      <c r="F136" s="9">
        <f>F137+F138+F139+F140+F142</f>
        <v>-985348.4</v>
      </c>
      <c r="G136" s="9">
        <f>G137+G138+G139+G140+G142</f>
        <v>410577.25999999995</v>
      </c>
      <c r="H136" s="12"/>
      <c r="I136" s="12"/>
    </row>
    <row r="137" spans="1:9" ht="12.75">
      <c r="A137" s="80"/>
      <c r="B137" s="88"/>
      <c r="C137" s="19"/>
      <c r="D137" s="1"/>
      <c r="E137" s="9"/>
      <c r="F137" s="9"/>
      <c r="G137" s="9">
        <f>E137+F137</f>
        <v>0</v>
      </c>
      <c r="H137" s="12"/>
      <c r="I137" s="12"/>
    </row>
    <row r="138" spans="1:9" ht="22.5">
      <c r="A138" s="80"/>
      <c r="B138" s="88"/>
      <c r="C138" s="19" t="s">
        <v>52</v>
      </c>
      <c r="D138" s="1" t="s">
        <v>99</v>
      </c>
      <c r="E138" s="9"/>
      <c r="F138" s="9">
        <v>14833.66</v>
      </c>
      <c r="G138" s="9">
        <f>E138+F138</f>
        <v>14833.66</v>
      </c>
      <c r="H138" s="12"/>
      <c r="I138" s="12"/>
    </row>
    <row r="139" spans="1:9" ht="12.75">
      <c r="A139" s="80"/>
      <c r="B139" s="88"/>
      <c r="C139" s="19" t="s">
        <v>54</v>
      </c>
      <c r="D139" s="1" t="s">
        <v>69</v>
      </c>
      <c r="E139" s="9">
        <v>1044580.66</v>
      </c>
      <c r="F139" s="9">
        <v>-1044580.66</v>
      </c>
      <c r="G139" s="9">
        <f>E139+F139</f>
        <v>0</v>
      </c>
      <c r="H139" s="12"/>
      <c r="I139" s="12"/>
    </row>
    <row r="140" spans="1:9" ht="22.5">
      <c r="A140" s="80"/>
      <c r="B140" s="88"/>
      <c r="C140" s="19" t="s">
        <v>70</v>
      </c>
      <c r="D140" s="1" t="s">
        <v>71</v>
      </c>
      <c r="E140" s="9">
        <v>115200</v>
      </c>
      <c r="F140" s="9">
        <v>-115200</v>
      </c>
      <c r="G140" s="9">
        <f>E140+F140</f>
        <v>0</v>
      </c>
      <c r="H140" s="12"/>
      <c r="I140" s="12"/>
    </row>
    <row r="141" spans="1:9" ht="56.25">
      <c r="A141" s="80"/>
      <c r="B141" s="88"/>
      <c r="C141" s="85" t="s">
        <v>36</v>
      </c>
      <c r="D141" s="1" t="s">
        <v>113</v>
      </c>
      <c r="E141" s="9">
        <f>E142+E143</f>
        <v>285216</v>
      </c>
      <c r="F141" s="9">
        <f>F142+F143</f>
        <v>159598.6</v>
      </c>
      <c r="G141" s="9">
        <f>G142+G143</f>
        <v>444814.6</v>
      </c>
      <c r="H141" s="12"/>
      <c r="I141" s="12"/>
    </row>
    <row r="142" spans="1:9" ht="18.75">
      <c r="A142" s="80"/>
      <c r="B142" s="88"/>
      <c r="C142" s="80"/>
      <c r="D142" s="1" t="s">
        <v>92</v>
      </c>
      <c r="E142" s="36">
        <v>236145</v>
      </c>
      <c r="F142" s="9">
        <v>159598.6</v>
      </c>
      <c r="G142" s="37">
        <f>E142+F142</f>
        <v>395743.6</v>
      </c>
      <c r="H142" s="12"/>
      <c r="I142" s="12"/>
    </row>
    <row r="143" spans="1:9" ht="18.75">
      <c r="A143" s="81"/>
      <c r="B143" s="89"/>
      <c r="C143" s="81"/>
      <c r="D143" s="1" t="s">
        <v>110</v>
      </c>
      <c r="E143" s="36">
        <v>49071</v>
      </c>
      <c r="F143" s="9"/>
      <c r="G143" s="37">
        <f>E143+F143</f>
        <v>49071</v>
      </c>
      <c r="H143" s="12"/>
      <c r="I143" s="12"/>
    </row>
    <row r="144" spans="1:9" s="56" customFormat="1" ht="12.75">
      <c r="A144" s="57">
        <v>750</v>
      </c>
      <c r="B144" s="54"/>
      <c r="C144" s="58"/>
      <c r="D144" s="7" t="s">
        <v>47</v>
      </c>
      <c r="E144" s="8">
        <f aca="true" t="shared" si="7" ref="E144:G145">E145</f>
        <v>7000</v>
      </c>
      <c r="F144" s="8">
        <f t="shared" si="7"/>
        <v>2000</v>
      </c>
      <c r="G144" s="8">
        <f t="shared" si="7"/>
        <v>9000</v>
      </c>
      <c r="H144" s="18"/>
      <c r="I144" s="18"/>
    </row>
    <row r="145" spans="1:9" s="56" customFormat="1" ht="12.75">
      <c r="A145" s="57"/>
      <c r="B145" s="54" t="s">
        <v>153</v>
      </c>
      <c r="C145" s="58"/>
      <c r="D145" s="7" t="s">
        <v>49</v>
      </c>
      <c r="E145" s="8">
        <f t="shared" si="7"/>
        <v>7000</v>
      </c>
      <c r="F145" s="8">
        <f t="shared" si="7"/>
        <v>2000</v>
      </c>
      <c r="G145" s="8">
        <f t="shared" si="7"/>
        <v>9000</v>
      </c>
      <c r="H145" s="18"/>
      <c r="I145" s="18"/>
    </row>
    <row r="146" spans="1:9" s="56" customFormat="1" ht="12.75">
      <c r="A146" s="57"/>
      <c r="B146" s="54"/>
      <c r="C146" s="54" t="s">
        <v>152</v>
      </c>
      <c r="D146" s="6" t="s">
        <v>169</v>
      </c>
      <c r="E146" s="9">
        <v>7000</v>
      </c>
      <c r="F146" s="9">
        <v>2000</v>
      </c>
      <c r="G146" s="9">
        <f>E146+F146</f>
        <v>9000</v>
      </c>
      <c r="H146" s="18"/>
      <c r="I146" s="18"/>
    </row>
    <row r="147" spans="1:9" ht="12.75">
      <c r="A147" s="78" t="s">
        <v>79</v>
      </c>
      <c r="B147" s="20"/>
      <c r="C147" s="20"/>
      <c r="D147" s="7" t="s">
        <v>111</v>
      </c>
      <c r="E147" s="8">
        <f aca="true" t="shared" si="8" ref="E147:G148">E148</f>
        <v>6244606</v>
      </c>
      <c r="F147" s="8">
        <f t="shared" si="8"/>
        <v>35000</v>
      </c>
      <c r="G147" s="8">
        <f t="shared" si="8"/>
        <v>6279606</v>
      </c>
      <c r="H147" s="12"/>
      <c r="I147" s="12"/>
    </row>
    <row r="148" spans="1:9" ht="31.5">
      <c r="A148" s="79"/>
      <c r="B148" s="20" t="s">
        <v>80</v>
      </c>
      <c r="C148" s="20"/>
      <c r="D148" s="7" t="s">
        <v>112</v>
      </c>
      <c r="E148" s="8">
        <f t="shared" si="8"/>
        <v>6244606</v>
      </c>
      <c r="F148" s="8">
        <f t="shared" si="8"/>
        <v>35000</v>
      </c>
      <c r="G148" s="8">
        <f t="shared" si="8"/>
        <v>6279606</v>
      </c>
      <c r="H148" s="12"/>
      <c r="I148" s="12"/>
    </row>
    <row r="149" spans="1:9" ht="12.75">
      <c r="A149" s="81"/>
      <c r="B149" s="20"/>
      <c r="C149" s="29" t="s">
        <v>81</v>
      </c>
      <c r="D149" s="1" t="s">
        <v>82</v>
      </c>
      <c r="E149" s="30">
        <v>6244606</v>
      </c>
      <c r="F149" s="30">
        <v>35000</v>
      </c>
      <c r="G149" s="30">
        <f>E149+F149</f>
        <v>6279606</v>
      </c>
      <c r="H149" s="12"/>
      <c r="I149" s="12"/>
    </row>
    <row r="150" spans="1:9" ht="12.75">
      <c r="A150" s="78" t="s">
        <v>32</v>
      </c>
      <c r="B150" s="20"/>
      <c r="C150" s="20"/>
      <c r="D150" s="7" t="s">
        <v>125</v>
      </c>
      <c r="E150" s="8">
        <f>E151</f>
        <v>1668280.98</v>
      </c>
      <c r="F150" s="8">
        <f>F151</f>
        <v>400</v>
      </c>
      <c r="G150" s="8">
        <f>G151</f>
        <v>1668680.98</v>
      </c>
      <c r="H150" s="12"/>
      <c r="I150" s="12"/>
    </row>
    <row r="151" spans="1:9" ht="12.75">
      <c r="A151" s="79"/>
      <c r="B151" s="20" t="s">
        <v>118</v>
      </c>
      <c r="C151" s="20"/>
      <c r="D151" s="7" t="s">
        <v>119</v>
      </c>
      <c r="E151" s="8">
        <f>E153+E154+E152</f>
        <v>1668280.98</v>
      </c>
      <c r="F151" s="8">
        <f>F153+F154+F152</f>
        <v>400</v>
      </c>
      <c r="G151" s="8">
        <f>G153+G154+G152</f>
        <v>1668680.98</v>
      </c>
      <c r="H151" s="12"/>
      <c r="I151" s="12"/>
    </row>
    <row r="152" spans="1:9" ht="12.75">
      <c r="A152" s="79"/>
      <c r="B152" s="20"/>
      <c r="C152" s="19" t="s">
        <v>52</v>
      </c>
      <c r="D152" s="6" t="s">
        <v>170</v>
      </c>
      <c r="E152" s="9">
        <v>120</v>
      </c>
      <c r="F152" s="9">
        <v>400</v>
      </c>
      <c r="G152" s="30">
        <f>E152+F152</f>
        <v>520</v>
      </c>
      <c r="H152" s="12"/>
      <c r="I152" s="12"/>
    </row>
    <row r="153" spans="1:9" ht="33.75">
      <c r="A153" s="79"/>
      <c r="B153" s="20"/>
      <c r="C153" s="29" t="s">
        <v>124</v>
      </c>
      <c r="D153" s="1" t="s">
        <v>171</v>
      </c>
      <c r="E153" s="30">
        <v>1668160.98</v>
      </c>
      <c r="F153" s="30">
        <v>-1661360.98</v>
      </c>
      <c r="G153" s="30">
        <f>E153+F153</f>
        <v>6800</v>
      </c>
      <c r="H153" s="12"/>
      <c r="I153" s="12"/>
    </row>
    <row r="154" spans="1:9" ht="56.25">
      <c r="A154" s="91"/>
      <c r="B154" s="20"/>
      <c r="C154" s="29" t="s">
        <v>36</v>
      </c>
      <c r="D154" s="1" t="s">
        <v>113</v>
      </c>
      <c r="E154" s="30"/>
      <c r="F154" s="30">
        <v>1661360.98</v>
      </c>
      <c r="G154" s="30">
        <f>E154+F154</f>
        <v>1661360.98</v>
      </c>
      <c r="H154" s="12"/>
      <c r="I154" s="12"/>
    </row>
    <row r="155" spans="1:9" ht="12.75">
      <c r="A155" s="55" t="s">
        <v>154</v>
      </c>
      <c r="B155" s="20"/>
      <c r="C155" s="29"/>
      <c r="D155" s="7" t="s">
        <v>173</v>
      </c>
      <c r="E155" s="8">
        <f>E156+E158+E160</f>
        <v>24755</v>
      </c>
      <c r="F155" s="8">
        <f>F156+F158+F160</f>
        <v>4400</v>
      </c>
      <c r="G155" s="8">
        <f>G156+G158+G160</f>
        <v>29155</v>
      </c>
      <c r="H155" s="12"/>
      <c r="I155" s="12"/>
    </row>
    <row r="156" spans="1:9" ht="12.75">
      <c r="A156" s="55"/>
      <c r="B156" s="20" t="s">
        <v>155</v>
      </c>
      <c r="C156" s="29"/>
      <c r="D156" s="7" t="s">
        <v>174</v>
      </c>
      <c r="E156" s="8">
        <f>E157</f>
        <v>3000</v>
      </c>
      <c r="F156" s="8">
        <f>F157</f>
        <v>2000</v>
      </c>
      <c r="G156" s="8">
        <f>G157</f>
        <v>5000</v>
      </c>
      <c r="H156" s="12"/>
      <c r="I156" s="12"/>
    </row>
    <row r="157" spans="1:9" ht="12.75">
      <c r="A157" s="55"/>
      <c r="B157" s="20"/>
      <c r="C157" s="29" t="s">
        <v>52</v>
      </c>
      <c r="D157" s="6" t="s">
        <v>170</v>
      </c>
      <c r="E157" s="30">
        <v>3000</v>
      </c>
      <c r="F157" s="30">
        <v>2000</v>
      </c>
      <c r="G157" s="30">
        <f>E157+F157</f>
        <v>5000</v>
      </c>
      <c r="H157" s="12"/>
      <c r="I157" s="12"/>
    </row>
    <row r="158" spans="1:9" ht="12.75">
      <c r="A158" s="55"/>
      <c r="B158" s="20" t="s">
        <v>156</v>
      </c>
      <c r="C158" s="29"/>
      <c r="D158" s="1" t="s">
        <v>175</v>
      </c>
      <c r="E158" s="8">
        <f>E159</f>
        <v>155</v>
      </c>
      <c r="F158" s="8">
        <f>F159</f>
        <v>400</v>
      </c>
      <c r="G158" s="8">
        <f>G159</f>
        <v>555</v>
      </c>
      <c r="H158" s="12"/>
      <c r="I158" s="12"/>
    </row>
    <row r="159" spans="1:9" ht="12.75">
      <c r="A159" s="55"/>
      <c r="B159" s="20"/>
      <c r="C159" s="29" t="s">
        <v>52</v>
      </c>
      <c r="D159" s="6" t="s">
        <v>170</v>
      </c>
      <c r="E159" s="30">
        <v>155</v>
      </c>
      <c r="F159" s="30">
        <v>400</v>
      </c>
      <c r="G159" s="30">
        <f>E159+F159</f>
        <v>555</v>
      </c>
      <c r="H159" s="12"/>
      <c r="I159" s="12"/>
    </row>
    <row r="160" spans="1:9" ht="22.5">
      <c r="A160" s="55"/>
      <c r="B160" s="20" t="s">
        <v>157</v>
      </c>
      <c r="C160" s="29"/>
      <c r="D160" s="1" t="s">
        <v>176</v>
      </c>
      <c r="E160" s="8">
        <f>E161</f>
        <v>21600</v>
      </c>
      <c r="F160" s="8">
        <f>F161</f>
        <v>2000</v>
      </c>
      <c r="G160" s="8">
        <f>G161</f>
        <v>23600</v>
      </c>
      <c r="H160" s="12"/>
      <c r="I160" s="12"/>
    </row>
    <row r="161" spans="1:9" ht="12.75">
      <c r="A161" s="55"/>
      <c r="B161" s="20"/>
      <c r="C161" s="29" t="s">
        <v>158</v>
      </c>
      <c r="D161" s="1" t="s">
        <v>172</v>
      </c>
      <c r="E161" s="30">
        <v>21600</v>
      </c>
      <c r="F161" s="30">
        <v>2000</v>
      </c>
      <c r="G161" s="30">
        <f>E161+F161</f>
        <v>23600</v>
      </c>
      <c r="H161" s="12"/>
      <c r="I161" s="12"/>
    </row>
    <row r="162" spans="1:9" ht="21">
      <c r="A162" s="78">
        <v>900</v>
      </c>
      <c r="B162" s="20"/>
      <c r="C162" s="20"/>
      <c r="D162" s="11" t="s">
        <v>27</v>
      </c>
      <c r="E162" s="8">
        <f aca="true" t="shared" si="9" ref="E162:G163">E163</f>
        <v>0</v>
      </c>
      <c r="F162" s="8">
        <f t="shared" si="9"/>
        <v>18760.38</v>
      </c>
      <c r="G162" s="8">
        <f t="shared" si="9"/>
        <v>18760.38</v>
      </c>
      <c r="H162" s="12"/>
      <c r="I162" s="12"/>
    </row>
    <row r="163" spans="1:9" ht="21">
      <c r="A163" s="80"/>
      <c r="B163" s="20">
        <v>90001</v>
      </c>
      <c r="C163" s="20"/>
      <c r="D163" s="11" t="s">
        <v>28</v>
      </c>
      <c r="E163" s="8">
        <f t="shared" si="9"/>
        <v>0</v>
      </c>
      <c r="F163" s="8">
        <f t="shared" si="9"/>
        <v>18760.38</v>
      </c>
      <c r="G163" s="8">
        <f t="shared" si="9"/>
        <v>18760.38</v>
      </c>
      <c r="H163" s="12"/>
      <c r="I163" s="12"/>
    </row>
    <row r="164" spans="1:9" ht="12.75">
      <c r="A164" s="81"/>
      <c r="B164" s="19"/>
      <c r="C164" s="19" t="s">
        <v>52</v>
      </c>
      <c r="D164" s="6" t="s">
        <v>76</v>
      </c>
      <c r="E164" s="9"/>
      <c r="F164" s="9">
        <v>18760.38</v>
      </c>
      <c r="G164" s="9">
        <f>E164+F164</f>
        <v>18760.38</v>
      </c>
      <c r="H164" s="12"/>
      <c r="I164" s="12"/>
    </row>
    <row r="165" spans="1:9" ht="21">
      <c r="A165" s="78">
        <v>921</v>
      </c>
      <c r="B165" s="20"/>
      <c r="C165" s="20"/>
      <c r="D165" s="11" t="s">
        <v>46</v>
      </c>
      <c r="E165" s="8">
        <f>E166+E169</f>
        <v>33034.18</v>
      </c>
      <c r="F165" s="8">
        <f>F166+F169</f>
        <v>-20000</v>
      </c>
      <c r="G165" s="8">
        <f>G166+G169</f>
        <v>13034.18</v>
      </c>
      <c r="H165" s="12"/>
      <c r="I165" s="12"/>
    </row>
    <row r="166" spans="1:9" ht="12.75">
      <c r="A166" s="79"/>
      <c r="B166" s="20" t="s">
        <v>177</v>
      </c>
      <c r="C166" s="20"/>
      <c r="D166" s="11" t="s">
        <v>187</v>
      </c>
      <c r="E166" s="8">
        <f>E167+E168</f>
        <v>13034.18</v>
      </c>
      <c r="F166" s="8">
        <f>F167+F168</f>
        <v>0</v>
      </c>
      <c r="G166" s="8">
        <f>G167+G168</f>
        <v>13034.18</v>
      </c>
      <c r="H166" s="12"/>
      <c r="I166" s="12"/>
    </row>
    <row r="167" spans="1:9" ht="12.75">
      <c r="A167" s="79"/>
      <c r="B167" s="20"/>
      <c r="C167" s="20" t="s">
        <v>52</v>
      </c>
      <c r="D167" s="11" t="s">
        <v>188</v>
      </c>
      <c r="E167" s="8"/>
      <c r="F167" s="8">
        <v>10296</v>
      </c>
      <c r="G167" s="9">
        <f>E167+F167</f>
        <v>10296</v>
      </c>
      <c r="H167" s="12"/>
      <c r="I167" s="12"/>
    </row>
    <row r="168" spans="1:9" ht="12.75">
      <c r="A168" s="79"/>
      <c r="B168" s="20"/>
      <c r="C168" s="20" t="s">
        <v>184</v>
      </c>
      <c r="D168" s="11" t="s">
        <v>186</v>
      </c>
      <c r="E168" s="8">
        <v>13034.18</v>
      </c>
      <c r="F168" s="8">
        <v>-10296</v>
      </c>
      <c r="G168" s="9">
        <f>E168+F168</f>
        <v>2738.1800000000003</v>
      </c>
      <c r="H168" s="12"/>
      <c r="I168" s="12"/>
    </row>
    <row r="169" spans="1:9" ht="12.75">
      <c r="A169" s="80"/>
      <c r="B169" s="19" t="s">
        <v>72</v>
      </c>
      <c r="C169" s="19"/>
      <c r="D169" s="1" t="s">
        <v>74</v>
      </c>
      <c r="E169" s="9">
        <f>E170</f>
        <v>20000</v>
      </c>
      <c r="F169" s="9">
        <f>F170</f>
        <v>-20000</v>
      </c>
      <c r="G169" s="9">
        <f>G170</f>
        <v>0</v>
      </c>
      <c r="H169" s="12"/>
      <c r="I169" s="12"/>
    </row>
    <row r="170" spans="1:9" ht="12.75">
      <c r="A170" s="81"/>
      <c r="B170" s="19"/>
      <c r="C170" s="19" t="s">
        <v>54</v>
      </c>
      <c r="D170" s="1" t="s">
        <v>73</v>
      </c>
      <c r="E170" s="9">
        <v>20000</v>
      </c>
      <c r="F170" s="9">
        <v>-20000</v>
      </c>
      <c r="G170" s="9">
        <f>E170+F170</f>
        <v>0</v>
      </c>
      <c r="H170" s="12"/>
      <c r="I170" s="12"/>
    </row>
    <row r="171" spans="1:9" s="3" customFormat="1" ht="12.75">
      <c r="A171" s="82">
        <v>926</v>
      </c>
      <c r="B171" s="20"/>
      <c r="C171" s="20"/>
      <c r="D171" s="50" t="s">
        <v>130</v>
      </c>
      <c r="E171" s="8">
        <f aca="true" t="shared" si="10" ref="E171:G172">E172</f>
        <v>102907</v>
      </c>
      <c r="F171" s="8">
        <f t="shared" si="10"/>
        <v>25676.12</v>
      </c>
      <c r="G171" s="8">
        <f t="shared" si="10"/>
        <v>128583.12</v>
      </c>
      <c r="H171" s="52"/>
      <c r="I171" s="52"/>
    </row>
    <row r="172" spans="1:9" ht="12.75">
      <c r="A172" s="83"/>
      <c r="B172" s="19" t="s">
        <v>127</v>
      </c>
      <c r="C172" s="19"/>
      <c r="D172" s="50" t="s">
        <v>131</v>
      </c>
      <c r="E172" s="9">
        <f t="shared" si="10"/>
        <v>102907</v>
      </c>
      <c r="F172" s="9">
        <f t="shared" si="10"/>
        <v>25676.12</v>
      </c>
      <c r="G172" s="9">
        <f t="shared" si="10"/>
        <v>128583.12</v>
      </c>
      <c r="H172" s="12"/>
      <c r="I172" s="12"/>
    </row>
    <row r="173" spans="1:9" ht="56.25">
      <c r="A173" s="83"/>
      <c r="B173" s="19"/>
      <c r="C173" s="19" t="s">
        <v>36</v>
      </c>
      <c r="D173" s="1" t="s">
        <v>113</v>
      </c>
      <c r="E173" s="9">
        <v>102907</v>
      </c>
      <c r="F173" s="9">
        <v>25676.12</v>
      </c>
      <c r="G173" s="9">
        <f>E173+F173</f>
        <v>128583.12</v>
      </c>
      <c r="H173" s="12"/>
      <c r="I173" s="12"/>
    </row>
    <row r="174" spans="1:9" ht="12.75">
      <c r="A174" s="83"/>
      <c r="B174" s="19"/>
      <c r="C174" s="19"/>
      <c r="D174" s="1"/>
      <c r="E174" s="9"/>
      <c r="F174" s="9"/>
      <c r="G174" s="9"/>
      <c r="H174" s="12"/>
      <c r="I174" s="12"/>
    </row>
    <row r="175" spans="1:9" ht="12.75">
      <c r="A175" s="83"/>
      <c r="B175" s="19"/>
      <c r="C175" s="19"/>
      <c r="D175" s="1"/>
      <c r="E175" s="9"/>
      <c r="F175" s="9"/>
      <c r="G175" s="9"/>
      <c r="H175" s="12"/>
      <c r="I175" s="12"/>
    </row>
    <row r="176" spans="1:9" ht="12.75">
      <c r="A176" s="84"/>
      <c r="B176" s="19"/>
      <c r="C176" s="19"/>
      <c r="D176" s="1"/>
      <c r="E176" s="9"/>
      <c r="F176" s="9"/>
      <c r="G176" s="9"/>
      <c r="H176" s="12"/>
      <c r="I176" s="12"/>
    </row>
    <row r="177" spans="1:9" ht="12.75">
      <c r="A177" s="20"/>
      <c r="B177" s="20"/>
      <c r="C177" s="20"/>
      <c r="D177" s="10" t="s">
        <v>13</v>
      </c>
      <c r="E177" s="8">
        <f>E126+E133+E147+E162+E165+E150+E144+E171+E155</f>
        <v>9703097.82</v>
      </c>
      <c r="F177" s="8">
        <f>F126+F133+F147+F162+F165+F150+F144+F171+F155</f>
        <v>-1111700.9</v>
      </c>
      <c r="G177" s="8">
        <f>G126+G133+G147+G162+G165+G150+G144+G171+G155</f>
        <v>8591396.919999998</v>
      </c>
      <c r="H177" s="12"/>
      <c r="I177" s="12"/>
    </row>
    <row r="178" spans="1:9" ht="12.75">
      <c r="A178" s="26"/>
      <c r="B178" s="26"/>
      <c r="C178" s="26"/>
      <c r="D178" s="12"/>
      <c r="E178" s="12"/>
      <c r="F178" s="12"/>
      <c r="G178" s="12"/>
      <c r="H178" s="12"/>
      <c r="I178" s="12"/>
    </row>
    <row r="179" spans="1:9" ht="15">
      <c r="A179" s="26"/>
      <c r="B179" s="26"/>
      <c r="C179" s="26"/>
      <c r="D179" s="62"/>
      <c r="E179" s="12"/>
      <c r="F179" s="12"/>
      <c r="G179" s="12"/>
      <c r="H179" s="12"/>
      <c r="I179" s="12"/>
    </row>
    <row r="180" spans="1:7" ht="12.75">
      <c r="A180" s="26"/>
      <c r="B180" s="26"/>
      <c r="C180" s="26"/>
      <c r="D180" s="66"/>
      <c r="E180" s="12"/>
      <c r="F180" s="60"/>
      <c r="G180" s="12"/>
    </row>
    <row r="181" spans="1:7" ht="12.75">
      <c r="A181" s="26"/>
      <c r="B181" s="26"/>
      <c r="C181" s="26"/>
      <c r="D181" s="12"/>
      <c r="E181" s="12"/>
      <c r="F181" s="60"/>
      <c r="G181" s="12"/>
    </row>
    <row r="182" spans="4:6" ht="12.75">
      <c r="D182" s="59"/>
      <c r="F182" s="61"/>
    </row>
    <row r="183" spans="4:6" ht="12.75">
      <c r="D183" s="59"/>
      <c r="F183" s="61"/>
    </row>
    <row r="184" spans="4:6" ht="12.75">
      <c r="D184" s="59"/>
      <c r="F184" s="61"/>
    </row>
    <row r="185" spans="4:6" ht="12.75">
      <c r="D185" s="59"/>
      <c r="F185" s="60"/>
    </row>
    <row r="186" ht="12.75">
      <c r="F186" s="61"/>
    </row>
  </sheetData>
  <sheetProtection/>
  <mergeCells count="25">
    <mergeCell ref="A162:A164"/>
    <mergeCell ref="A2:A10"/>
    <mergeCell ref="A126:A132"/>
    <mergeCell ref="A147:A149"/>
    <mergeCell ref="A150:A154"/>
    <mergeCell ref="A165:A170"/>
    <mergeCell ref="A171:A176"/>
    <mergeCell ref="C141:C143"/>
    <mergeCell ref="A71:A87"/>
    <mergeCell ref="B81:B87"/>
    <mergeCell ref="A133:A143"/>
    <mergeCell ref="B136:B143"/>
    <mergeCell ref="A88:A104"/>
    <mergeCell ref="B89:B99"/>
    <mergeCell ref="B103:B104"/>
    <mergeCell ref="C14:C18"/>
    <mergeCell ref="A11:A18"/>
    <mergeCell ref="B12:B18"/>
    <mergeCell ref="B51:B54"/>
    <mergeCell ref="B22:B34"/>
    <mergeCell ref="A50:A60"/>
    <mergeCell ref="B55:B60"/>
    <mergeCell ref="A21:A49"/>
    <mergeCell ref="B35:B49"/>
    <mergeCell ref="C59:C60"/>
  </mergeCells>
  <printOptions/>
  <pageMargins left="0.3937007874015748" right="0.15748031496062992" top="0.54" bottom="0.33" header="0.19" footer="0.27"/>
  <pageSetup horizontalDpi="600" verticalDpi="600" orientation="portrait" paperSize="9" r:id="rId1"/>
  <headerFooter alignWithMargins="0">
    <oddHeader>&amp;CZał. Nr  2 b  do Uchwały Rady Miejskiej w Jezioranach  Nr XXXIV/400/10 z dnia 15.VII.2010 Uzupełnienia do  zmian wydatków w budżecie gminy na rok 2010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gleszczynska</cp:lastModifiedBy>
  <cp:lastPrinted>2010-08-04T08:18:20Z</cp:lastPrinted>
  <dcterms:created xsi:type="dcterms:W3CDTF">2010-02-10T06:47:56Z</dcterms:created>
  <dcterms:modified xsi:type="dcterms:W3CDTF">2010-09-09T07:45:44Z</dcterms:modified>
  <cp:category/>
  <cp:version/>
  <cp:contentType/>
  <cp:contentStatus/>
</cp:coreProperties>
</file>