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urbanika</author>
  </authors>
  <commentList>
    <comment ref="A2" authorId="0">
      <text>
        <r>
          <rPr>
            <b/>
            <sz val="8"/>
            <rFont val="Tahoma"/>
            <family val="0"/>
          </rPr>
          <t>urbanika: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<sst xmlns="http://schemas.openxmlformats.org/spreadsheetml/2006/main" count="252" uniqueCount="154">
  <si>
    <t>dział</t>
  </si>
  <si>
    <t>rozdział</t>
  </si>
  <si>
    <t>par</t>
  </si>
  <si>
    <t>Treść</t>
  </si>
  <si>
    <t>plan obecny</t>
  </si>
  <si>
    <t>zmiana</t>
  </si>
  <si>
    <t>plan po zmianach</t>
  </si>
  <si>
    <t>600</t>
  </si>
  <si>
    <t>60016</t>
  </si>
  <si>
    <t>700</t>
  </si>
  <si>
    <t>70005</t>
  </si>
  <si>
    <t>6050</t>
  </si>
  <si>
    <t>900</t>
  </si>
  <si>
    <t>RAZEM</t>
  </si>
  <si>
    <t>Rok 2011</t>
  </si>
  <si>
    <t>4110</t>
  </si>
  <si>
    <t>4120</t>
  </si>
  <si>
    <t>4300</t>
  </si>
  <si>
    <t>4010</t>
  </si>
  <si>
    <t>Wydatki inwestycyjne jednostek budżetowych</t>
  </si>
  <si>
    <t>TRANSPORT I ŁĄCZNOŚĆ</t>
  </si>
  <si>
    <t>Drogi publiczne gminne</t>
  </si>
  <si>
    <t>GOSPODARKA MIESZKANIOWA</t>
  </si>
  <si>
    <t>Gospodarka gruntami i nieruchomosciami</t>
  </si>
  <si>
    <t>GOSPODARKA KOMUNALNA I OCHRONA ŚRODOWISKA</t>
  </si>
  <si>
    <t>4210</t>
  </si>
  <si>
    <t>801</t>
  </si>
  <si>
    <t xml:space="preserve">OSWIATA I WYCHOWANIE </t>
  </si>
  <si>
    <t xml:space="preserve">Wydatki inwestycyjne jednostek budżetowych </t>
  </si>
  <si>
    <t>D O C H O D Y :</t>
  </si>
  <si>
    <t>80110</t>
  </si>
  <si>
    <t xml:space="preserve">Wynagrodzenia osobowe pracowników </t>
  </si>
  <si>
    <t>921</t>
  </si>
  <si>
    <t>Kultura i ochrona dziedzictwa narodowego</t>
  </si>
  <si>
    <t>ADMINISTRACJA PUBLICZNA</t>
  </si>
  <si>
    <t>Urzędy gmin</t>
  </si>
  <si>
    <t>6060</t>
  </si>
  <si>
    <t>758</t>
  </si>
  <si>
    <t>2920</t>
  </si>
  <si>
    <t>Subwencja oświatowa</t>
  </si>
  <si>
    <t>4260</t>
  </si>
  <si>
    <t>RÓŻNE ROZLICZENIA</t>
  </si>
  <si>
    <t>92601</t>
  </si>
  <si>
    <t>Obiekty sportowe</t>
  </si>
  <si>
    <t>Gimnazja</t>
  </si>
  <si>
    <t>852</t>
  </si>
  <si>
    <t>85212</t>
  </si>
  <si>
    <t>85219</t>
  </si>
  <si>
    <t>85228</t>
  </si>
  <si>
    <t>POMOC SPOŁECZNA</t>
  </si>
  <si>
    <t>Świadczenia rodzinne</t>
  </si>
  <si>
    <t>Ośrodki pomocy społecznej</t>
  </si>
  <si>
    <t>92109</t>
  </si>
  <si>
    <t>75801</t>
  </si>
  <si>
    <t>60013</t>
  </si>
  <si>
    <t>Drogi wojewódzkie</t>
  </si>
  <si>
    <t>85203</t>
  </si>
  <si>
    <t>Osrodki wsparcia</t>
  </si>
  <si>
    <t>Składki ZUS</t>
  </si>
  <si>
    <t>Zakup energii</t>
  </si>
  <si>
    <t>Składki FP</t>
  </si>
  <si>
    <t>Usługi opiekuńcze</t>
  </si>
  <si>
    <t>85232</t>
  </si>
  <si>
    <t>Centra Integracji Społecznej</t>
  </si>
  <si>
    <t>Zakup materiałów i wyposażenia</t>
  </si>
  <si>
    <t>4270</t>
  </si>
  <si>
    <t>Zakup usług pozostałych</t>
  </si>
  <si>
    <t>2480</t>
  </si>
  <si>
    <t>92695</t>
  </si>
  <si>
    <t>926</t>
  </si>
  <si>
    <t>Domy i ośrodki kultury swietlice i kluby</t>
  </si>
  <si>
    <t>KULTURA FIZYCZNA I SPORT</t>
  </si>
  <si>
    <t>Pozostała działalnosć</t>
  </si>
  <si>
    <t>6298</t>
  </si>
  <si>
    <t>90001</t>
  </si>
  <si>
    <t>rok 2012</t>
  </si>
  <si>
    <t>90002</t>
  </si>
  <si>
    <t>6010</t>
  </si>
  <si>
    <t>Zakupy inwestycyjne jednostek budżetowych</t>
  </si>
  <si>
    <t>Zakupy inwestycyjne jednostek  budżetowych</t>
  </si>
  <si>
    <t>Budowa zjazdu do świetlicy i wiejskiej  szkoły w Radostowie (ZOGJO)</t>
  </si>
  <si>
    <t>Budowa zjazdu do świetlicy  wiejskiej i szkoły w Radostowie(ZOGJO)</t>
  </si>
  <si>
    <t>Gospodarka ściekowa i ochrona wód</t>
  </si>
  <si>
    <t>Gospodarka odpadami</t>
  </si>
  <si>
    <t xml:space="preserve">Wydatki na zakup i objęcie akcji, wniesienie wkładów do spółek prawa handlowego-składka dla ZGOK Olsztyn38.000 brak 24000 </t>
  </si>
  <si>
    <t>Dotacja podmiotowa z budżetu dla instytucji kultury ( podwyżka wynagrodzeń i pochodne)</t>
  </si>
  <si>
    <t xml:space="preserve">Część oswiatowa subwencji ogólnej dla jst </t>
  </si>
  <si>
    <t>3030</t>
  </si>
  <si>
    <t>4170</t>
  </si>
  <si>
    <t>4440</t>
  </si>
  <si>
    <t>70004</t>
  </si>
  <si>
    <t>85395</t>
  </si>
  <si>
    <t>4137</t>
  </si>
  <si>
    <t>4447</t>
  </si>
  <si>
    <t>4370</t>
  </si>
  <si>
    <t>4750</t>
  </si>
  <si>
    <t>Zakup akcesoriów komputerowych</t>
  </si>
  <si>
    <t>Opłaty z tytułu zakupu usług telekomunikacyjnych</t>
  </si>
  <si>
    <t>2488</t>
  </si>
  <si>
    <t xml:space="preserve">Dotacja podmiotowa z budżetu dla instytucji kultury </t>
  </si>
  <si>
    <t>Kikity</t>
  </si>
  <si>
    <t>Olszewnik</t>
  </si>
  <si>
    <t>Pierwągi</t>
  </si>
  <si>
    <t>2489</t>
  </si>
  <si>
    <t>75011</t>
  </si>
  <si>
    <t>Zakup usług pozostałych -dofinansowanie do studiów</t>
  </si>
  <si>
    <t>4300W</t>
  </si>
  <si>
    <t xml:space="preserve">Środki na dofinansowanie  własnych inwestycji gmin  pozyskane z innych źródeł (Programy świetlice wiejskie na 2010) </t>
  </si>
  <si>
    <t>6228</t>
  </si>
  <si>
    <t>Modernizacja świetlicy w msc.Kikity</t>
  </si>
  <si>
    <t>Zakup wyposażenia dla MOK w Jezioranach</t>
  </si>
  <si>
    <t>6229</t>
  </si>
  <si>
    <t xml:space="preserve">Dotacje celowe z budżetu na finansowanie lub dofinansowanie kosztów realizacji inwestycji i zakupów inwestycyjnych innych jednostek sektora finansów publicznych </t>
  </si>
  <si>
    <t>60014</t>
  </si>
  <si>
    <t>Drogi powiatowe</t>
  </si>
  <si>
    <t>Zakup usług remontowych - remont drogi Prosity Polkajmy oraz Studzianka Radostowo</t>
  </si>
  <si>
    <t>Komputeryzacja - serwer</t>
  </si>
  <si>
    <t>4100</t>
  </si>
  <si>
    <t>Wynagrodzenia agencyjno-prowizyjne</t>
  </si>
  <si>
    <t>Pozostała działność</t>
  </si>
  <si>
    <t>Zakup materiałów i wyposażenia zakup butów dla zespołu Jezioranie 8 par</t>
  </si>
  <si>
    <t>Przebudowa ul. Wolnosci-wykonawca ZOGJO</t>
  </si>
  <si>
    <t>Porządkowanie gospodarki wodno ściekowej w zlewni rzeki Symsarny</t>
  </si>
  <si>
    <t>92605</t>
  </si>
  <si>
    <t>Zadania w zakresie kultury fizycznej i sportu</t>
  </si>
  <si>
    <t>Odpis na ZFŚS</t>
  </si>
  <si>
    <t>Przebudowa DROGI W DERCU</t>
  </si>
  <si>
    <t>6220</t>
  </si>
  <si>
    <t>Zakup samochodu</t>
  </si>
  <si>
    <t>Budowa ogrodzenia</t>
  </si>
  <si>
    <t>Zakup usług pozostałych-utrzymanie sieci burzowych</t>
  </si>
  <si>
    <t>Różne jednostki obsługi gospodarki mieszkaniowej</t>
  </si>
  <si>
    <t>Urzędy wojewódzkie</t>
  </si>
  <si>
    <t>Bezpieczeństwo publiczne i ochrona ppoż</t>
  </si>
  <si>
    <t>Ochotnicze straże pożarne</t>
  </si>
  <si>
    <t>Rózne wydatki na rzecz osób fizycznych</t>
  </si>
  <si>
    <t>Wynagrodzenia bezosobowe</t>
  </si>
  <si>
    <t xml:space="preserve">Zakup usług remontowych </t>
  </si>
  <si>
    <t>Dochody od osób prawnych,od osób fizycznych i od innych jednostek nieposiadajacych osobowości prawnej oraz wydatki związane z ich poborem</t>
  </si>
  <si>
    <t>Pobór podatków,opłat i niepodatkowych należnosci budżetowych</t>
  </si>
  <si>
    <t>Pozostałe zadania w zakresie polityki społecznej</t>
  </si>
  <si>
    <t>Składki na ubezpieczenie zdrowotne</t>
  </si>
  <si>
    <t>Gospodarka komunalna i ochrona środowiska</t>
  </si>
  <si>
    <t>Domy i osrodki kultury,świetlice i kluby</t>
  </si>
  <si>
    <t>6620</t>
  </si>
  <si>
    <t>3000</t>
  </si>
  <si>
    <t>Budowa kanalizacji sanitarnej Kalis Wójtówko-80%ANR</t>
  </si>
  <si>
    <t>Biblioteki</t>
  </si>
  <si>
    <t>2320</t>
  </si>
  <si>
    <t>Dotacje celowe przekazane dla powiatu na zadania bieżące realizowane na podstawie porozumień (umów) między jst-wypoczynek letni dla dzieci z terenów objętych powodzią</t>
  </si>
  <si>
    <t>6059</t>
  </si>
  <si>
    <t>Rewitalizacja Jezioran</t>
  </si>
  <si>
    <t>Dotacje celowe otrzymane z powiatu na inwestycje i zakupy inwestycyjne realizowane na podstawie porozumień (umów) miedzy jst</t>
  </si>
  <si>
    <t>Budowa kanalizacji sanitarnej Kalis Wójtówko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</si>
</sst>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0"/>
    </font>
    <font>
      <sz val="8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0" fontId="5" fillId="0" borderId="0" xfId="0" applyFont="1" applyAlignment="1">
      <alignment/>
    </xf>
    <xf numFmtId="49" fontId="8" fillId="0" borderId="10" xfId="0" applyNumberFormat="1" applyFont="1" applyBorder="1" applyAlignment="1">
      <alignment vertical="top" wrapText="1"/>
    </xf>
    <xf numFmtId="49" fontId="6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49" fontId="1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4" fontId="6" fillId="0" borderId="0" xfId="0" applyNumberFormat="1" applyFont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3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9" fontId="5" fillId="0" borderId="13" xfId="0" applyNumberFormat="1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5" fillId="0" borderId="12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 wrapText="1"/>
    </xf>
    <xf numFmtId="49" fontId="5" fillId="0" borderId="13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49" fontId="7" fillId="0" borderId="12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49" fontId="8" fillId="0" borderId="12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view="pageLayout" workbookViewId="0" topLeftCell="A31">
      <selection activeCell="D90" sqref="D90"/>
    </sheetView>
  </sheetViews>
  <sheetFormatPr defaultColWidth="9.140625" defaultRowHeight="12.75"/>
  <cols>
    <col min="1" max="1" width="6.28125" style="24" customWidth="1"/>
    <col min="2" max="2" width="6.00390625" style="24" customWidth="1"/>
    <col min="3" max="3" width="4.8515625" style="24" customWidth="1"/>
    <col min="4" max="4" width="22.7109375" style="0" customWidth="1"/>
    <col min="5" max="5" width="11.00390625" style="0" customWidth="1"/>
    <col min="6" max="6" width="12.28125" style="0" bestFit="1" customWidth="1"/>
    <col min="7" max="7" width="14.421875" style="0" bestFit="1" customWidth="1"/>
    <col min="8" max="8" width="10.00390625" style="41" customWidth="1"/>
    <col min="9" max="9" width="10.00390625" style="41" bestFit="1" customWidth="1"/>
  </cols>
  <sheetData>
    <row r="1" spans="1:9" ht="22.5">
      <c r="A1" s="12" t="s">
        <v>0</v>
      </c>
      <c r="B1" s="12" t="s">
        <v>1</v>
      </c>
      <c r="C1" s="12" t="s">
        <v>2</v>
      </c>
      <c r="D1" s="6" t="s">
        <v>3</v>
      </c>
      <c r="E1" s="13" t="s">
        <v>4</v>
      </c>
      <c r="F1" s="13" t="s">
        <v>5</v>
      </c>
      <c r="G1" s="13" t="s">
        <v>6</v>
      </c>
      <c r="H1" s="14" t="s">
        <v>14</v>
      </c>
      <c r="I1" s="9" t="s">
        <v>75</v>
      </c>
    </row>
    <row r="2" spans="1:9" s="5" customFormat="1" ht="14.25">
      <c r="A2" s="64" t="s">
        <v>7</v>
      </c>
      <c r="B2" s="15"/>
      <c r="C2" s="15"/>
      <c r="D2" s="7" t="s">
        <v>20</v>
      </c>
      <c r="E2" s="16">
        <f>E12+E3+E8</f>
        <v>636720</v>
      </c>
      <c r="F2" s="16">
        <f>F12+F3+F8</f>
        <v>92865</v>
      </c>
      <c r="G2" s="16">
        <f>G12+G3+G8</f>
        <v>729585</v>
      </c>
      <c r="H2" s="16">
        <f>H12+H3+H8</f>
        <v>0</v>
      </c>
      <c r="I2" s="16">
        <f>I12+I3+I8</f>
        <v>0</v>
      </c>
    </row>
    <row r="3" spans="1:9" s="5" customFormat="1" ht="14.25">
      <c r="A3" s="65"/>
      <c r="B3" s="64" t="s">
        <v>54</v>
      </c>
      <c r="C3" s="15"/>
      <c r="D3" s="7" t="s">
        <v>55</v>
      </c>
      <c r="E3" s="16">
        <f>E4+E6</f>
        <v>32635</v>
      </c>
      <c r="F3" s="16">
        <f>F4+F6</f>
        <v>-32635</v>
      </c>
      <c r="G3" s="16">
        <f>G4+G6</f>
        <v>0</v>
      </c>
      <c r="H3" s="16">
        <f>H4+H6</f>
        <v>0</v>
      </c>
      <c r="I3" s="16">
        <f>I4+I6</f>
        <v>0</v>
      </c>
    </row>
    <row r="4" spans="1:9" s="5" customFormat="1" ht="22.5">
      <c r="A4" s="65"/>
      <c r="B4" s="65"/>
      <c r="C4" s="64" t="s">
        <v>11</v>
      </c>
      <c r="D4" s="6" t="s">
        <v>19</v>
      </c>
      <c r="E4" s="13">
        <f>E5</f>
        <v>10000</v>
      </c>
      <c r="F4" s="13">
        <f>F5</f>
        <v>-10000</v>
      </c>
      <c r="G4" s="13">
        <f>G5</f>
        <v>0</v>
      </c>
      <c r="H4" s="13"/>
      <c r="I4" s="42"/>
    </row>
    <row r="5" spans="1:9" s="5" customFormat="1" ht="24" customHeight="1">
      <c r="A5" s="65"/>
      <c r="B5" s="65"/>
      <c r="C5" s="66"/>
      <c r="D5" s="6" t="s">
        <v>80</v>
      </c>
      <c r="E5" s="13">
        <v>10000</v>
      </c>
      <c r="F5" s="13">
        <v>-10000</v>
      </c>
      <c r="G5" s="13">
        <f>E5+F5</f>
        <v>0</v>
      </c>
      <c r="H5" s="13"/>
      <c r="I5" s="42"/>
    </row>
    <row r="6" spans="1:9" s="5" customFormat="1" ht="24.75" customHeight="1">
      <c r="A6" s="65"/>
      <c r="B6" s="65"/>
      <c r="C6" s="64" t="s">
        <v>36</v>
      </c>
      <c r="D6" s="28" t="s">
        <v>78</v>
      </c>
      <c r="E6" s="13">
        <f>E7</f>
        <v>22635</v>
      </c>
      <c r="F6" s="13">
        <f>F7</f>
        <v>-22635</v>
      </c>
      <c r="G6" s="13">
        <f>G7</f>
        <v>0</v>
      </c>
      <c r="H6" s="13"/>
      <c r="I6" s="42"/>
    </row>
    <row r="7" spans="1:9" s="5" customFormat="1" ht="23.25" customHeight="1">
      <c r="A7" s="65"/>
      <c r="B7" s="66"/>
      <c r="C7" s="66"/>
      <c r="D7" s="6" t="s">
        <v>81</v>
      </c>
      <c r="E7" s="13">
        <v>22635</v>
      </c>
      <c r="F7" s="13">
        <v>-22635</v>
      </c>
      <c r="G7" s="13">
        <f>E7+F7</f>
        <v>0</v>
      </c>
      <c r="H7" s="13"/>
      <c r="I7" s="42"/>
    </row>
    <row r="8" spans="1:9" s="5" customFormat="1" ht="15" customHeight="1">
      <c r="A8" s="65"/>
      <c r="B8" s="64" t="s">
        <v>113</v>
      </c>
      <c r="C8" s="35"/>
      <c r="D8" s="7" t="s">
        <v>114</v>
      </c>
      <c r="E8" s="16">
        <f>E9+E10</f>
        <v>604085</v>
      </c>
      <c r="F8" s="16">
        <f>F9+F10</f>
        <v>-558365</v>
      </c>
      <c r="G8" s="16">
        <f>G9+G10</f>
        <v>45720</v>
      </c>
      <c r="H8" s="16"/>
      <c r="I8" s="43"/>
    </row>
    <row r="9" spans="1:9" s="5" customFormat="1" ht="35.25" customHeight="1">
      <c r="A9" s="65"/>
      <c r="B9" s="65"/>
      <c r="C9" s="35" t="s">
        <v>65</v>
      </c>
      <c r="D9" s="6" t="s">
        <v>115</v>
      </c>
      <c r="E9" s="13">
        <v>26720</v>
      </c>
      <c r="F9" s="13">
        <v>19000</v>
      </c>
      <c r="G9" s="13">
        <f>E9+F9</f>
        <v>45720</v>
      </c>
      <c r="H9" s="13"/>
      <c r="I9" s="42"/>
    </row>
    <row r="10" spans="1:9" s="5" customFormat="1" ht="22.5">
      <c r="A10" s="65"/>
      <c r="B10" s="65"/>
      <c r="C10" s="35" t="s">
        <v>11</v>
      </c>
      <c r="D10" s="6" t="s">
        <v>19</v>
      </c>
      <c r="E10" s="13">
        <f>E11</f>
        <v>577365</v>
      </c>
      <c r="F10" s="13">
        <f>F11</f>
        <v>-577365</v>
      </c>
      <c r="G10" s="13">
        <f>G11</f>
        <v>0</v>
      </c>
      <c r="H10" s="13"/>
      <c r="I10" s="42"/>
    </row>
    <row r="11" spans="1:9" s="5" customFormat="1" ht="18.75" customHeight="1">
      <c r="A11" s="65"/>
      <c r="B11" s="66"/>
      <c r="C11" s="35"/>
      <c r="D11" s="55" t="s">
        <v>126</v>
      </c>
      <c r="E11" s="13">
        <v>577365</v>
      </c>
      <c r="F11" s="13">
        <v>-577365</v>
      </c>
      <c r="G11" s="13">
        <f>E11+F11</f>
        <v>0</v>
      </c>
      <c r="H11" s="13"/>
      <c r="I11" s="42"/>
    </row>
    <row r="12" spans="1:9" ht="12.75">
      <c r="A12" s="71"/>
      <c r="B12" s="64" t="s">
        <v>8</v>
      </c>
      <c r="C12" s="15"/>
      <c r="D12" s="7" t="s">
        <v>21</v>
      </c>
      <c r="E12" s="16">
        <f>E13+E17</f>
        <v>0</v>
      </c>
      <c r="F12" s="16">
        <f>F13+F17</f>
        <v>683865</v>
      </c>
      <c r="G12" s="16">
        <f>G13+G17</f>
        <v>683865</v>
      </c>
      <c r="H12" s="16">
        <f>H13+H17</f>
        <v>0</v>
      </c>
      <c r="I12" s="16">
        <f>I13+I17</f>
        <v>0</v>
      </c>
    </row>
    <row r="13" spans="1:9" ht="22.5">
      <c r="A13" s="71"/>
      <c r="B13" s="71"/>
      <c r="C13" s="82" t="s">
        <v>11</v>
      </c>
      <c r="D13" s="6" t="s">
        <v>19</v>
      </c>
      <c r="E13" s="13">
        <f>E14+E15+E16</f>
        <v>0</v>
      </c>
      <c r="F13" s="13">
        <f>F14+F15+F16</f>
        <v>643865</v>
      </c>
      <c r="G13" s="13">
        <f>G14+G15+G16</f>
        <v>643865</v>
      </c>
      <c r="H13" s="13"/>
      <c r="I13" s="42"/>
    </row>
    <row r="14" spans="1:9" ht="22.5">
      <c r="A14" s="71"/>
      <c r="B14" s="71"/>
      <c r="C14" s="82"/>
      <c r="D14" s="27" t="s">
        <v>121</v>
      </c>
      <c r="E14" s="13"/>
      <c r="F14" s="13">
        <v>56500</v>
      </c>
      <c r="G14" s="13">
        <f>E14+F14</f>
        <v>56500</v>
      </c>
      <c r="H14" s="13"/>
      <c r="I14" s="42"/>
    </row>
    <row r="15" spans="1:9" ht="24" customHeight="1">
      <c r="A15" s="71"/>
      <c r="B15" s="71"/>
      <c r="C15" s="82"/>
      <c r="D15" s="6" t="s">
        <v>80</v>
      </c>
      <c r="E15" s="13"/>
      <c r="F15" s="13">
        <v>10000</v>
      </c>
      <c r="G15" s="13">
        <f>E15+F15</f>
        <v>10000</v>
      </c>
      <c r="H15" s="13"/>
      <c r="I15" s="42"/>
    </row>
    <row r="16" spans="1:9" ht="12.75">
      <c r="A16" s="71"/>
      <c r="B16" s="71"/>
      <c r="C16" s="82"/>
      <c r="D16" s="55" t="s">
        <v>126</v>
      </c>
      <c r="E16" s="13"/>
      <c r="F16" s="13">
        <v>577365</v>
      </c>
      <c r="G16" s="13">
        <f>E16+F16</f>
        <v>577365</v>
      </c>
      <c r="H16" s="13"/>
      <c r="I16" s="42"/>
    </row>
    <row r="17" spans="1:9" ht="26.25" customHeight="1">
      <c r="A17" s="67"/>
      <c r="B17" s="67"/>
      <c r="C17" s="83" t="s">
        <v>36</v>
      </c>
      <c r="D17" s="28" t="s">
        <v>79</v>
      </c>
      <c r="E17" s="13">
        <f>E18</f>
        <v>0</v>
      </c>
      <c r="F17" s="13">
        <f>F18</f>
        <v>40000</v>
      </c>
      <c r="G17" s="13">
        <f>G18</f>
        <v>40000</v>
      </c>
      <c r="H17" s="9"/>
      <c r="I17" s="42"/>
    </row>
    <row r="18" spans="1:9" ht="33.75">
      <c r="A18" s="68"/>
      <c r="B18" s="68"/>
      <c r="C18" s="85"/>
      <c r="D18" s="6" t="s">
        <v>80</v>
      </c>
      <c r="E18" s="13"/>
      <c r="F18" s="13">
        <v>40000</v>
      </c>
      <c r="G18" s="13">
        <f>E18+F18</f>
        <v>40000</v>
      </c>
      <c r="H18" s="9"/>
      <c r="I18" s="42"/>
    </row>
    <row r="19" spans="1:9" s="4" customFormat="1" ht="21">
      <c r="A19" s="64" t="s">
        <v>9</v>
      </c>
      <c r="B19" s="15"/>
      <c r="C19" s="15"/>
      <c r="D19" s="7" t="s">
        <v>22</v>
      </c>
      <c r="E19" s="16">
        <f>E22+E20</f>
        <v>226000</v>
      </c>
      <c r="F19" s="16">
        <f>F22+F20</f>
        <v>123070</v>
      </c>
      <c r="G19" s="16">
        <f>G22+G20</f>
        <v>349070</v>
      </c>
      <c r="H19" s="16">
        <f>H22+H20</f>
        <v>0</v>
      </c>
      <c r="I19" s="16">
        <f>I22+I20</f>
        <v>0</v>
      </c>
    </row>
    <row r="20" spans="1:9" s="4" customFormat="1" ht="21.75" customHeight="1">
      <c r="A20" s="65"/>
      <c r="B20" s="40" t="s">
        <v>90</v>
      </c>
      <c r="C20" s="15"/>
      <c r="D20" s="7" t="s">
        <v>131</v>
      </c>
      <c r="E20" s="16">
        <f>E21</f>
        <v>7000</v>
      </c>
      <c r="F20" s="16">
        <f>F21</f>
        <v>1800</v>
      </c>
      <c r="G20" s="16">
        <f>G21</f>
        <v>8800</v>
      </c>
      <c r="H20" s="16">
        <f>H21</f>
        <v>0</v>
      </c>
      <c r="I20" s="16">
        <f>I21</f>
        <v>0</v>
      </c>
    </row>
    <row r="21" spans="1:9" s="4" customFormat="1" ht="14.25" customHeight="1">
      <c r="A21" s="65"/>
      <c r="B21" s="40"/>
      <c r="C21" s="12" t="s">
        <v>17</v>
      </c>
      <c r="D21" s="6" t="s">
        <v>66</v>
      </c>
      <c r="E21" s="13">
        <v>7000</v>
      </c>
      <c r="F21" s="13">
        <v>1800</v>
      </c>
      <c r="G21" s="13">
        <f>E21+F21</f>
        <v>8800</v>
      </c>
      <c r="H21" s="16"/>
      <c r="I21" s="43"/>
    </row>
    <row r="22" spans="1:9" ht="21">
      <c r="A22" s="71"/>
      <c r="B22" s="83" t="s">
        <v>10</v>
      </c>
      <c r="C22" s="12"/>
      <c r="D22" s="7" t="s">
        <v>23</v>
      </c>
      <c r="E22" s="16">
        <f>E23+E24+E25</f>
        <v>219000</v>
      </c>
      <c r="F22" s="16">
        <f>F23+F24+F25</f>
        <v>121270</v>
      </c>
      <c r="G22" s="16">
        <f>G23+G24+G25</f>
        <v>340270</v>
      </c>
      <c r="H22" s="16">
        <f>H23+H24+H25</f>
        <v>0</v>
      </c>
      <c r="I22" s="16">
        <f>I23+I24+I25</f>
        <v>0</v>
      </c>
    </row>
    <row r="23" spans="1:9" ht="12.75">
      <c r="A23" s="71"/>
      <c r="B23" s="84"/>
      <c r="C23" s="12" t="s">
        <v>25</v>
      </c>
      <c r="D23" s="6" t="s">
        <v>64</v>
      </c>
      <c r="E23" s="13">
        <v>19900</v>
      </c>
      <c r="F23" s="13">
        <v>4000</v>
      </c>
      <c r="G23" s="13">
        <f>E23+F23</f>
        <v>23900</v>
      </c>
      <c r="H23" s="16"/>
      <c r="I23" s="42"/>
    </row>
    <row r="24" spans="1:9" ht="12.75">
      <c r="A24" s="71"/>
      <c r="B24" s="84"/>
      <c r="C24" s="12" t="s">
        <v>17</v>
      </c>
      <c r="D24" s="6" t="s">
        <v>66</v>
      </c>
      <c r="E24" s="13">
        <v>74100</v>
      </c>
      <c r="F24" s="13">
        <v>3000</v>
      </c>
      <c r="G24" s="13">
        <f>E24+F24</f>
        <v>77100</v>
      </c>
      <c r="H24" s="16"/>
      <c r="I24" s="42"/>
    </row>
    <row r="25" spans="1:9" ht="22.5">
      <c r="A25" s="67"/>
      <c r="B25" s="67"/>
      <c r="C25" s="12" t="s">
        <v>150</v>
      </c>
      <c r="D25" s="6" t="s">
        <v>19</v>
      </c>
      <c r="E25" s="13">
        <f>E26</f>
        <v>125000</v>
      </c>
      <c r="F25" s="13">
        <f>F26</f>
        <v>114270</v>
      </c>
      <c r="G25" s="13">
        <f>G26</f>
        <v>239270</v>
      </c>
      <c r="H25" s="16"/>
      <c r="I25" s="42"/>
    </row>
    <row r="26" spans="1:9" ht="12.75">
      <c r="A26" s="68"/>
      <c r="B26" s="68"/>
      <c r="C26" s="12"/>
      <c r="D26" s="6" t="s">
        <v>151</v>
      </c>
      <c r="E26" s="13">
        <v>125000</v>
      </c>
      <c r="F26" s="13">
        <v>114270</v>
      </c>
      <c r="G26" s="13">
        <f>E26+F26</f>
        <v>239270</v>
      </c>
      <c r="H26" s="16"/>
      <c r="I26" s="42"/>
    </row>
    <row r="27" spans="1:9" s="2" customFormat="1" ht="12.75">
      <c r="A27" s="80">
        <v>750</v>
      </c>
      <c r="B27" s="21"/>
      <c r="C27" s="15"/>
      <c r="D27" s="7" t="s">
        <v>34</v>
      </c>
      <c r="E27" s="16">
        <f>E30++E28+E33</f>
        <v>1267163</v>
      </c>
      <c r="F27" s="16">
        <f>F30++F28+F33</f>
        <v>22000</v>
      </c>
      <c r="G27" s="16">
        <f>G30++G28+G33</f>
        <v>1289163</v>
      </c>
      <c r="H27" s="16">
        <f>H30++H28+H33</f>
        <v>0</v>
      </c>
      <c r="I27" s="16">
        <f>I30++I28+I33</f>
        <v>0</v>
      </c>
    </row>
    <row r="28" spans="1:9" s="2" customFormat="1" ht="12.75">
      <c r="A28" s="81"/>
      <c r="B28" s="21" t="s">
        <v>104</v>
      </c>
      <c r="C28" s="15"/>
      <c r="D28" s="7" t="s">
        <v>132</v>
      </c>
      <c r="E28" s="16">
        <f>E29</f>
        <v>2360</v>
      </c>
      <c r="F28" s="16">
        <f>F29</f>
        <v>3000</v>
      </c>
      <c r="G28" s="16">
        <f>G29</f>
        <v>5360</v>
      </c>
      <c r="H28" s="16"/>
      <c r="I28" s="16"/>
    </row>
    <row r="29" spans="1:9" s="53" customFormat="1" ht="22.5">
      <c r="A29" s="81"/>
      <c r="B29" s="39"/>
      <c r="C29" s="12" t="s">
        <v>106</v>
      </c>
      <c r="D29" s="6" t="s">
        <v>105</v>
      </c>
      <c r="E29" s="13">
        <v>2360</v>
      </c>
      <c r="F29" s="13">
        <v>3000</v>
      </c>
      <c r="G29" s="13">
        <f>E29+F29</f>
        <v>5360</v>
      </c>
      <c r="H29" s="13"/>
      <c r="I29" s="13"/>
    </row>
    <row r="30" spans="1:9" s="2" customFormat="1" ht="12.75">
      <c r="A30" s="71"/>
      <c r="B30" s="80">
        <v>75023</v>
      </c>
      <c r="C30" s="15"/>
      <c r="D30" s="7" t="s">
        <v>35</v>
      </c>
      <c r="E30" s="16">
        <f>E31+E32</f>
        <v>1215803</v>
      </c>
      <c r="F30" s="16">
        <f>F31+F32</f>
        <v>7000</v>
      </c>
      <c r="G30" s="16">
        <f>G31+G32</f>
        <v>1222803</v>
      </c>
      <c r="H30" s="16">
        <f>H31+H32</f>
        <v>0</v>
      </c>
      <c r="I30" s="16">
        <f>I31+I32</f>
        <v>0</v>
      </c>
    </row>
    <row r="31" spans="1:9" s="2" customFormat="1" ht="22.5">
      <c r="A31" s="71"/>
      <c r="B31" s="81"/>
      <c r="C31" s="12" t="s">
        <v>18</v>
      </c>
      <c r="D31" s="6" t="s">
        <v>31</v>
      </c>
      <c r="E31" s="13">
        <v>1210803</v>
      </c>
      <c r="F31" s="13"/>
      <c r="G31" s="13">
        <f>E31+F31</f>
        <v>1210803</v>
      </c>
      <c r="H31" s="16"/>
      <c r="I31" s="16"/>
    </row>
    <row r="32" spans="1:9" s="2" customFormat="1" ht="16.5" customHeight="1">
      <c r="A32" s="67"/>
      <c r="B32" s="68"/>
      <c r="C32" s="34" t="s">
        <v>36</v>
      </c>
      <c r="D32" s="6" t="s">
        <v>116</v>
      </c>
      <c r="E32" s="13">
        <v>5000</v>
      </c>
      <c r="F32" s="13">
        <v>7000</v>
      </c>
      <c r="G32" s="13">
        <f>E32+F32</f>
        <v>12000</v>
      </c>
      <c r="H32" s="9"/>
      <c r="I32" s="42"/>
    </row>
    <row r="33" spans="1:9" s="2" customFormat="1" ht="14.25" customHeight="1">
      <c r="A33" s="67"/>
      <c r="B33" s="76">
        <v>75095</v>
      </c>
      <c r="C33" s="35"/>
      <c r="D33" s="7" t="s">
        <v>119</v>
      </c>
      <c r="E33" s="16">
        <f>E34+E35</f>
        <v>49000</v>
      </c>
      <c r="F33" s="16">
        <f>F34+F35</f>
        <v>12000</v>
      </c>
      <c r="G33" s="16">
        <f>G34+G35</f>
        <v>61000</v>
      </c>
      <c r="H33" s="8"/>
      <c r="I33" s="8"/>
    </row>
    <row r="34" spans="1:9" s="2" customFormat="1" ht="34.5" customHeight="1">
      <c r="A34" s="67"/>
      <c r="B34" s="67"/>
      <c r="C34" s="34" t="s">
        <v>25</v>
      </c>
      <c r="D34" s="6" t="s">
        <v>120</v>
      </c>
      <c r="E34" s="13">
        <v>27000</v>
      </c>
      <c r="F34" s="13">
        <v>2000</v>
      </c>
      <c r="G34" s="13">
        <f>E34+F34</f>
        <v>29000</v>
      </c>
      <c r="H34" s="9"/>
      <c r="I34" s="9"/>
    </row>
    <row r="35" spans="1:9" s="2" customFormat="1" ht="14.25" customHeight="1">
      <c r="A35" s="68"/>
      <c r="B35" s="68"/>
      <c r="C35" s="34" t="s">
        <v>17</v>
      </c>
      <c r="D35" s="6" t="s">
        <v>66</v>
      </c>
      <c r="E35" s="13">
        <v>22000</v>
      </c>
      <c r="F35" s="13">
        <v>10000</v>
      </c>
      <c r="G35" s="13">
        <f>E35+F35</f>
        <v>32000</v>
      </c>
      <c r="H35" s="9"/>
      <c r="I35" s="9"/>
    </row>
    <row r="36" spans="1:9" s="51" customFormat="1" ht="21">
      <c r="A36" s="76">
        <v>754</v>
      </c>
      <c r="B36" s="50"/>
      <c r="C36" s="35"/>
      <c r="D36" s="7" t="s">
        <v>133</v>
      </c>
      <c r="E36" s="16">
        <f>E39+E37</f>
        <v>139477</v>
      </c>
      <c r="F36" s="16">
        <f>F39+F37</f>
        <v>9083</v>
      </c>
      <c r="G36" s="16">
        <f>G39+G37</f>
        <v>148560</v>
      </c>
      <c r="H36" s="8"/>
      <c r="I36" s="8"/>
    </row>
    <row r="37" spans="1:9" s="51" customFormat="1" ht="12.75">
      <c r="A37" s="77"/>
      <c r="B37" s="57">
        <v>75403</v>
      </c>
      <c r="C37" s="35"/>
      <c r="D37" s="7"/>
      <c r="E37" s="16">
        <f>E38</f>
        <v>15000</v>
      </c>
      <c r="F37" s="16">
        <f>F38</f>
        <v>-15000</v>
      </c>
      <c r="G37" s="16">
        <f>G38</f>
        <v>0</v>
      </c>
      <c r="H37" s="8"/>
      <c r="I37" s="8"/>
    </row>
    <row r="38" spans="1:9" s="49" customFormat="1" ht="12.75">
      <c r="A38" s="77"/>
      <c r="B38" s="59"/>
      <c r="C38" s="34" t="s">
        <v>145</v>
      </c>
      <c r="D38" s="6"/>
      <c r="E38" s="13">
        <v>15000</v>
      </c>
      <c r="F38" s="13">
        <v>-15000</v>
      </c>
      <c r="G38" s="13">
        <f>E38+F38</f>
        <v>0</v>
      </c>
      <c r="H38" s="9"/>
      <c r="I38" s="9"/>
    </row>
    <row r="39" spans="1:9" s="51" customFormat="1" ht="12.75">
      <c r="A39" s="77"/>
      <c r="B39" s="76">
        <v>75412</v>
      </c>
      <c r="C39" s="35"/>
      <c r="D39" s="7" t="s">
        <v>134</v>
      </c>
      <c r="E39" s="16">
        <f>E40+E41+E42+E43+E44</f>
        <v>124477</v>
      </c>
      <c r="F39" s="16">
        <f>F40+F41+F42+F43+F44</f>
        <v>24083</v>
      </c>
      <c r="G39" s="16">
        <f>G40+G41+G42+G43+G44</f>
        <v>148560</v>
      </c>
      <c r="H39" s="8"/>
      <c r="I39" s="8"/>
    </row>
    <row r="40" spans="1:9" s="49" customFormat="1" ht="22.5">
      <c r="A40" s="77"/>
      <c r="B40" s="67"/>
      <c r="C40" s="34" t="s">
        <v>87</v>
      </c>
      <c r="D40" s="6" t="s">
        <v>135</v>
      </c>
      <c r="E40" s="13">
        <v>33190</v>
      </c>
      <c r="F40" s="13">
        <v>5810</v>
      </c>
      <c r="G40" s="13">
        <f>E40+F40</f>
        <v>39000</v>
      </c>
      <c r="H40" s="9"/>
      <c r="I40" s="9"/>
    </row>
    <row r="41" spans="1:9" s="49" customFormat="1" ht="12.75">
      <c r="A41" s="77"/>
      <c r="B41" s="67"/>
      <c r="C41" s="34" t="s">
        <v>88</v>
      </c>
      <c r="D41" s="6" t="s">
        <v>136</v>
      </c>
      <c r="E41" s="13">
        <v>19500</v>
      </c>
      <c r="F41" s="13">
        <v>5300</v>
      </c>
      <c r="G41" s="13">
        <f>E41+F41</f>
        <v>24800</v>
      </c>
      <c r="H41" s="9"/>
      <c r="I41" s="9"/>
    </row>
    <row r="42" spans="1:9" s="49" customFormat="1" ht="12.75">
      <c r="A42" s="77"/>
      <c r="B42" s="67"/>
      <c r="C42" s="34" t="s">
        <v>25</v>
      </c>
      <c r="D42" s="6" t="s">
        <v>64</v>
      </c>
      <c r="E42" s="13">
        <v>48487</v>
      </c>
      <c r="F42" s="13">
        <v>10013</v>
      </c>
      <c r="G42" s="13">
        <f>E42+F42</f>
        <v>58500</v>
      </c>
      <c r="H42" s="9"/>
      <c r="I42" s="9"/>
    </row>
    <row r="43" spans="1:9" s="49" customFormat="1" ht="12.75">
      <c r="A43" s="77"/>
      <c r="B43" s="67"/>
      <c r="C43" s="34" t="s">
        <v>40</v>
      </c>
      <c r="D43" s="6" t="s">
        <v>59</v>
      </c>
      <c r="E43" s="13">
        <v>11800</v>
      </c>
      <c r="F43" s="13">
        <v>1460</v>
      </c>
      <c r="G43" s="13">
        <f>E43+F43</f>
        <v>13260</v>
      </c>
      <c r="H43" s="9"/>
      <c r="I43" s="9"/>
    </row>
    <row r="44" spans="1:9" s="49" customFormat="1" ht="12.75">
      <c r="A44" s="78"/>
      <c r="B44" s="68"/>
      <c r="C44" s="34" t="s">
        <v>65</v>
      </c>
      <c r="D44" s="6" t="s">
        <v>137</v>
      </c>
      <c r="E44" s="13">
        <v>11500</v>
      </c>
      <c r="F44" s="13">
        <v>1500</v>
      </c>
      <c r="G44" s="13">
        <f>E44+F44</f>
        <v>13000</v>
      </c>
      <c r="H44" s="9"/>
      <c r="I44" s="9"/>
    </row>
    <row r="45" spans="1:9" s="51" customFormat="1" ht="54" customHeight="1">
      <c r="A45" s="76">
        <v>756</v>
      </c>
      <c r="B45" s="52"/>
      <c r="C45" s="35"/>
      <c r="D45" s="7" t="s">
        <v>138</v>
      </c>
      <c r="E45" s="16">
        <f>E46</f>
        <v>51500</v>
      </c>
      <c r="F45" s="16">
        <f>F46</f>
        <v>14000</v>
      </c>
      <c r="G45" s="16">
        <f>G46</f>
        <v>65500</v>
      </c>
      <c r="H45" s="8"/>
      <c r="I45" s="8"/>
    </row>
    <row r="46" spans="1:9" s="51" customFormat="1" ht="31.5">
      <c r="A46" s="77"/>
      <c r="B46" s="76">
        <v>75647</v>
      </c>
      <c r="C46" s="35"/>
      <c r="D46" s="7" t="s">
        <v>139</v>
      </c>
      <c r="E46" s="16">
        <f>E48+E49+E47</f>
        <v>51500</v>
      </c>
      <c r="F46" s="16">
        <f>F48+F49+F47</f>
        <v>14000</v>
      </c>
      <c r="G46" s="16">
        <f>G48+G49+G47</f>
        <v>65500</v>
      </c>
      <c r="H46" s="8"/>
      <c r="I46" s="8"/>
    </row>
    <row r="47" spans="1:9" s="51" customFormat="1" ht="22.5">
      <c r="A47" s="77"/>
      <c r="B47" s="67"/>
      <c r="C47" s="34" t="s">
        <v>117</v>
      </c>
      <c r="D47" s="6" t="s">
        <v>118</v>
      </c>
      <c r="E47" s="13">
        <v>36000</v>
      </c>
      <c r="F47" s="13">
        <v>6000</v>
      </c>
      <c r="G47" s="13">
        <f>E47+F47</f>
        <v>42000</v>
      </c>
      <c r="H47" s="8"/>
      <c r="I47" s="8"/>
    </row>
    <row r="48" spans="1:9" s="49" customFormat="1" ht="12.75">
      <c r="A48" s="77"/>
      <c r="B48" s="67"/>
      <c r="C48" s="34" t="s">
        <v>25</v>
      </c>
      <c r="D48" s="6" t="s">
        <v>64</v>
      </c>
      <c r="E48" s="13">
        <v>9800</v>
      </c>
      <c r="F48" s="13">
        <v>6000</v>
      </c>
      <c r="G48" s="13">
        <f>E48+F48</f>
        <v>15800</v>
      </c>
      <c r="H48" s="9"/>
      <c r="I48" s="9"/>
    </row>
    <row r="49" spans="1:9" s="49" customFormat="1" ht="12.75">
      <c r="A49" s="78"/>
      <c r="B49" s="68"/>
      <c r="C49" s="34" t="s">
        <v>17</v>
      </c>
      <c r="D49" s="6" t="s">
        <v>66</v>
      </c>
      <c r="E49" s="13">
        <v>5700</v>
      </c>
      <c r="F49" s="13">
        <v>2000</v>
      </c>
      <c r="G49" s="13">
        <f>E49+F49</f>
        <v>7700</v>
      </c>
      <c r="H49" s="9"/>
      <c r="I49" s="9"/>
    </row>
    <row r="50" spans="1:9" s="4" customFormat="1" ht="15">
      <c r="A50" s="64" t="s">
        <v>26</v>
      </c>
      <c r="B50" s="15"/>
      <c r="C50" s="15"/>
      <c r="D50" s="7" t="s">
        <v>27</v>
      </c>
      <c r="E50" s="16">
        <f>E51+E54</f>
        <v>0</v>
      </c>
      <c r="F50" s="16">
        <f>F51+F54</f>
        <v>31015</v>
      </c>
      <c r="G50" s="16">
        <f>G51+G54</f>
        <v>31015</v>
      </c>
      <c r="H50" s="8"/>
      <c r="I50" s="43"/>
    </row>
    <row r="51" spans="1:9" s="4" customFormat="1" ht="15">
      <c r="A51" s="65"/>
      <c r="B51" s="64" t="s">
        <v>30</v>
      </c>
      <c r="C51" s="15"/>
      <c r="D51" s="7" t="s">
        <v>44</v>
      </c>
      <c r="E51" s="16">
        <f aca="true" t="shared" si="0" ref="E51:G52">E52</f>
        <v>0</v>
      </c>
      <c r="F51" s="16">
        <f t="shared" si="0"/>
        <v>28000</v>
      </c>
      <c r="G51" s="16">
        <f t="shared" si="0"/>
        <v>28000</v>
      </c>
      <c r="H51" s="8"/>
      <c r="I51" s="43"/>
    </row>
    <row r="52" spans="1:9" s="4" customFormat="1" ht="22.5">
      <c r="A52" s="65"/>
      <c r="B52" s="67"/>
      <c r="C52" s="12" t="s">
        <v>11</v>
      </c>
      <c r="D52" s="6" t="s">
        <v>19</v>
      </c>
      <c r="E52" s="13">
        <f t="shared" si="0"/>
        <v>0</v>
      </c>
      <c r="F52" s="13">
        <f t="shared" si="0"/>
        <v>28000</v>
      </c>
      <c r="G52" s="13">
        <f t="shared" si="0"/>
        <v>28000</v>
      </c>
      <c r="H52" s="9"/>
      <c r="I52" s="43"/>
    </row>
    <row r="53" spans="1:9" s="4" customFormat="1" ht="15">
      <c r="A53" s="65"/>
      <c r="B53" s="68"/>
      <c r="C53" s="12"/>
      <c r="D53" s="6" t="s">
        <v>129</v>
      </c>
      <c r="E53" s="13"/>
      <c r="F53" s="13">
        <v>28000</v>
      </c>
      <c r="G53" s="13">
        <f>E53+F53</f>
        <v>28000</v>
      </c>
      <c r="H53" s="9"/>
      <c r="I53" s="43"/>
    </row>
    <row r="54" spans="1:9" s="4" customFormat="1" ht="15">
      <c r="A54" s="67"/>
      <c r="B54" s="60">
        <v>80195</v>
      </c>
      <c r="C54" s="15"/>
      <c r="D54" s="7" t="s">
        <v>119</v>
      </c>
      <c r="E54" s="16">
        <f>E55</f>
        <v>0</v>
      </c>
      <c r="F54" s="16">
        <f>F55</f>
        <v>3015</v>
      </c>
      <c r="G54" s="16">
        <f>G55</f>
        <v>3015</v>
      </c>
      <c r="H54" s="8"/>
      <c r="I54" s="43"/>
    </row>
    <row r="55" spans="1:9" s="4" customFormat="1" ht="67.5">
      <c r="A55" s="68"/>
      <c r="B55" s="58"/>
      <c r="C55" s="12" t="s">
        <v>148</v>
      </c>
      <c r="D55" s="6" t="s">
        <v>149</v>
      </c>
      <c r="E55" s="13"/>
      <c r="F55" s="13">
        <v>3015</v>
      </c>
      <c r="G55" s="13">
        <f>E55+F55</f>
        <v>3015</v>
      </c>
      <c r="H55" s="9"/>
      <c r="I55" s="43"/>
    </row>
    <row r="56" spans="1:9" s="3" customFormat="1" ht="12.75">
      <c r="A56" s="70" t="s">
        <v>45</v>
      </c>
      <c r="B56" s="21"/>
      <c r="C56" s="15"/>
      <c r="D56" s="7" t="s">
        <v>49</v>
      </c>
      <c r="E56" s="16">
        <f>E57+E61+E65+E72+E76</f>
        <v>627898</v>
      </c>
      <c r="F56" s="16">
        <f>F57+F61+F65+F72+F76</f>
        <v>4006</v>
      </c>
      <c r="G56" s="16">
        <f>G57+G61+G65+G72+G76</f>
        <v>631904</v>
      </c>
      <c r="H56" s="8"/>
      <c r="I56" s="43"/>
    </row>
    <row r="57" spans="1:9" s="2" customFormat="1" ht="12.75">
      <c r="A57" s="79"/>
      <c r="B57" s="70" t="s">
        <v>56</v>
      </c>
      <c r="C57" s="12"/>
      <c r="D57" s="6" t="s">
        <v>57</v>
      </c>
      <c r="E57" s="13">
        <f>E58+E59+E60</f>
        <v>28051</v>
      </c>
      <c r="F57" s="13">
        <f>F58+F59+F60</f>
        <v>271</v>
      </c>
      <c r="G57" s="13">
        <f>G58+G59+G60</f>
        <v>28322</v>
      </c>
      <c r="H57" s="9"/>
      <c r="I57" s="42"/>
    </row>
    <row r="58" spans="1:9" s="2" customFormat="1" ht="22.5">
      <c r="A58" s="79"/>
      <c r="B58" s="71"/>
      <c r="C58" s="12" t="s">
        <v>18</v>
      </c>
      <c r="D58" s="6" t="s">
        <v>31</v>
      </c>
      <c r="E58" s="13">
        <v>23605</v>
      </c>
      <c r="F58" s="13">
        <v>230</v>
      </c>
      <c r="G58" s="13">
        <f>E58+F58</f>
        <v>23835</v>
      </c>
      <c r="H58" s="9"/>
      <c r="I58" s="42"/>
    </row>
    <row r="59" spans="1:9" s="2" customFormat="1" ht="12.75">
      <c r="A59" s="79"/>
      <c r="B59" s="71"/>
      <c r="C59" s="12" t="s">
        <v>15</v>
      </c>
      <c r="D59" s="6" t="s">
        <v>58</v>
      </c>
      <c r="E59" s="13">
        <v>3833</v>
      </c>
      <c r="F59" s="13">
        <v>35</v>
      </c>
      <c r="G59" s="13">
        <f>E59+F59</f>
        <v>3868</v>
      </c>
      <c r="H59" s="9"/>
      <c r="I59" s="42"/>
    </row>
    <row r="60" spans="1:9" s="2" customFormat="1" ht="12.75">
      <c r="A60" s="79"/>
      <c r="B60" s="71"/>
      <c r="C60" s="12" t="s">
        <v>16</v>
      </c>
      <c r="D60" s="6" t="s">
        <v>60</v>
      </c>
      <c r="E60" s="13">
        <v>613</v>
      </c>
      <c r="F60" s="13">
        <v>6</v>
      </c>
      <c r="G60" s="13">
        <f>E60+F60</f>
        <v>619</v>
      </c>
      <c r="H60" s="9"/>
      <c r="I60" s="42"/>
    </row>
    <row r="61" spans="1:9" s="2" customFormat="1" ht="12.75">
      <c r="A61" s="79"/>
      <c r="B61" s="70" t="s">
        <v>46</v>
      </c>
      <c r="C61" s="12"/>
      <c r="D61" s="6" t="s">
        <v>50</v>
      </c>
      <c r="E61" s="13">
        <f>E62+E63+E64</f>
        <v>73954</v>
      </c>
      <c r="F61" s="13">
        <f>F62+F63+F64</f>
        <v>668</v>
      </c>
      <c r="G61" s="13">
        <f>G62+G63+G64</f>
        <v>74622</v>
      </c>
      <c r="H61" s="9"/>
      <c r="I61" s="42"/>
    </row>
    <row r="62" spans="1:9" s="2" customFormat="1" ht="22.5">
      <c r="A62" s="79"/>
      <c r="B62" s="71"/>
      <c r="C62" s="12" t="s">
        <v>18</v>
      </c>
      <c r="D62" s="6" t="s">
        <v>31</v>
      </c>
      <c r="E62" s="13">
        <v>62211</v>
      </c>
      <c r="F62" s="13">
        <v>567</v>
      </c>
      <c r="G62" s="13">
        <f>E62+F62</f>
        <v>62778</v>
      </c>
      <c r="H62" s="9"/>
      <c r="I62" s="42"/>
    </row>
    <row r="63" spans="1:9" s="2" customFormat="1" ht="12.75">
      <c r="A63" s="79"/>
      <c r="B63" s="71"/>
      <c r="C63" s="12" t="s">
        <v>15</v>
      </c>
      <c r="D63" s="6" t="s">
        <v>58</v>
      </c>
      <c r="E63" s="13">
        <v>10121</v>
      </c>
      <c r="F63" s="13">
        <v>87</v>
      </c>
      <c r="G63" s="13">
        <f>E63+F63</f>
        <v>10208</v>
      </c>
      <c r="H63" s="9"/>
      <c r="I63" s="42"/>
    </row>
    <row r="64" spans="1:9" s="2" customFormat="1" ht="12.75">
      <c r="A64" s="79"/>
      <c r="B64" s="72"/>
      <c r="C64" s="12" t="s">
        <v>16</v>
      </c>
      <c r="D64" s="6" t="s">
        <v>60</v>
      </c>
      <c r="E64" s="13">
        <v>1622</v>
      </c>
      <c r="F64" s="13">
        <v>14</v>
      </c>
      <c r="G64" s="13">
        <f>E64+F64</f>
        <v>1636</v>
      </c>
      <c r="H64" s="9"/>
      <c r="I64" s="42"/>
    </row>
    <row r="65" spans="1:9" s="2" customFormat="1" ht="12.75">
      <c r="A65" s="79"/>
      <c r="B65" s="70" t="s">
        <v>47</v>
      </c>
      <c r="C65" s="12"/>
      <c r="D65" s="6" t="s">
        <v>51</v>
      </c>
      <c r="E65" s="13">
        <f>E66+E67+E68+E69+E70+E71</f>
        <v>399617</v>
      </c>
      <c r="F65" s="13">
        <f>F66+F67+F68+F69+F70+F71</f>
        <v>1970</v>
      </c>
      <c r="G65" s="13">
        <f>G66+G67+G68+G69+G70+G71</f>
        <v>401587</v>
      </c>
      <c r="H65" s="9"/>
      <c r="I65" s="42"/>
    </row>
    <row r="66" spans="1:9" s="2" customFormat="1" ht="22.5">
      <c r="A66" s="79"/>
      <c r="B66" s="71"/>
      <c r="C66" s="12" t="s">
        <v>18</v>
      </c>
      <c r="D66" s="6" t="s">
        <v>31</v>
      </c>
      <c r="E66" s="13">
        <v>313941</v>
      </c>
      <c r="F66" s="13">
        <v>891</v>
      </c>
      <c r="G66" s="13">
        <f aca="true" t="shared" si="1" ref="G66:G71">E66+F66</f>
        <v>314832</v>
      </c>
      <c r="H66" s="9"/>
      <c r="I66" s="42"/>
    </row>
    <row r="67" spans="1:9" s="2" customFormat="1" ht="12.75">
      <c r="A67" s="79"/>
      <c r="B67" s="71"/>
      <c r="C67" s="12" t="s">
        <v>15</v>
      </c>
      <c r="D67" s="6" t="s">
        <v>58</v>
      </c>
      <c r="E67" s="13">
        <v>51584</v>
      </c>
      <c r="F67" s="13">
        <v>930</v>
      </c>
      <c r="G67" s="13">
        <f t="shared" si="1"/>
        <v>52514</v>
      </c>
      <c r="H67" s="9"/>
      <c r="I67" s="42"/>
    </row>
    <row r="68" spans="1:9" s="2" customFormat="1" ht="12.75">
      <c r="A68" s="79"/>
      <c r="B68" s="71"/>
      <c r="C68" s="12" t="s">
        <v>16</v>
      </c>
      <c r="D68" s="6" t="s">
        <v>60</v>
      </c>
      <c r="E68" s="13">
        <v>8266</v>
      </c>
      <c r="F68" s="13">
        <v>149</v>
      </c>
      <c r="G68" s="13">
        <f t="shared" si="1"/>
        <v>8415</v>
      </c>
      <c r="H68" s="9"/>
      <c r="I68" s="42"/>
    </row>
    <row r="69" spans="1:9" s="2" customFormat="1" ht="12.75">
      <c r="A69" s="79"/>
      <c r="B69" s="71"/>
      <c r="C69" s="12" t="s">
        <v>25</v>
      </c>
      <c r="D69" s="6" t="s">
        <v>64</v>
      </c>
      <c r="E69" s="13">
        <v>19100</v>
      </c>
      <c r="F69" s="13"/>
      <c r="G69" s="13">
        <f t="shared" si="1"/>
        <v>19100</v>
      </c>
      <c r="H69" s="9"/>
      <c r="I69" s="42"/>
    </row>
    <row r="70" spans="1:9" s="2" customFormat="1" ht="22.5">
      <c r="A70" s="79"/>
      <c r="B70" s="67"/>
      <c r="C70" s="12" t="s">
        <v>94</v>
      </c>
      <c r="D70" s="6" t="s">
        <v>97</v>
      </c>
      <c r="E70" s="13">
        <v>2620</v>
      </c>
      <c r="F70" s="13"/>
      <c r="G70" s="13">
        <f t="shared" si="1"/>
        <v>2620</v>
      </c>
      <c r="H70" s="9"/>
      <c r="I70" s="42"/>
    </row>
    <row r="71" spans="1:9" s="2" customFormat="1" ht="12.75">
      <c r="A71" s="79"/>
      <c r="B71" s="68"/>
      <c r="C71" s="12" t="s">
        <v>95</v>
      </c>
      <c r="D71" s="6" t="s">
        <v>96</v>
      </c>
      <c r="E71" s="13">
        <v>4106</v>
      </c>
      <c r="F71" s="13"/>
      <c r="G71" s="13">
        <f t="shared" si="1"/>
        <v>4106</v>
      </c>
      <c r="H71" s="9"/>
      <c r="I71" s="42"/>
    </row>
    <row r="72" spans="1:9" s="2" customFormat="1" ht="12.75">
      <c r="A72" s="79"/>
      <c r="B72" s="70" t="s">
        <v>48</v>
      </c>
      <c r="C72" s="12"/>
      <c r="D72" s="6" t="s">
        <v>61</v>
      </c>
      <c r="E72" s="13">
        <f>E73+E74+E75</f>
        <v>112815</v>
      </c>
      <c r="F72" s="13">
        <f>F73+F74+F75</f>
        <v>883</v>
      </c>
      <c r="G72" s="13">
        <f>G73+G74+G75</f>
        <v>113698</v>
      </c>
      <c r="H72" s="9"/>
      <c r="I72" s="42"/>
    </row>
    <row r="73" spans="1:9" s="2" customFormat="1" ht="22.5">
      <c r="A73" s="79"/>
      <c r="B73" s="71"/>
      <c r="C73" s="12" t="s">
        <v>18</v>
      </c>
      <c r="D73" s="6" t="s">
        <v>31</v>
      </c>
      <c r="E73" s="13">
        <v>95032</v>
      </c>
      <c r="F73" s="13">
        <v>750</v>
      </c>
      <c r="G73" s="13">
        <f>E73+F73</f>
        <v>95782</v>
      </c>
      <c r="H73" s="9"/>
      <c r="I73" s="42"/>
    </row>
    <row r="74" spans="1:9" s="2" customFormat="1" ht="12.75">
      <c r="A74" s="79"/>
      <c r="B74" s="71"/>
      <c r="C74" s="12" t="s">
        <v>15</v>
      </c>
      <c r="D74" s="6" t="s">
        <v>58</v>
      </c>
      <c r="E74" s="13">
        <v>15327</v>
      </c>
      <c r="F74" s="13">
        <v>115</v>
      </c>
      <c r="G74" s="13">
        <f>E74+F74</f>
        <v>15442</v>
      </c>
      <c r="H74" s="9"/>
      <c r="I74" s="42"/>
    </row>
    <row r="75" spans="1:9" s="2" customFormat="1" ht="12.75">
      <c r="A75" s="79"/>
      <c r="B75" s="72"/>
      <c r="C75" s="12" t="s">
        <v>16</v>
      </c>
      <c r="D75" s="6" t="s">
        <v>60</v>
      </c>
      <c r="E75" s="13">
        <v>2456</v>
      </c>
      <c r="F75" s="13">
        <v>18</v>
      </c>
      <c r="G75" s="13">
        <f>E75+F75</f>
        <v>2474</v>
      </c>
      <c r="H75" s="9"/>
      <c r="I75" s="42"/>
    </row>
    <row r="76" spans="1:9" s="2" customFormat="1" ht="12.75">
      <c r="A76" s="79"/>
      <c r="B76" s="70" t="s">
        <v>62</v>
      </c>
      <c r="C76" s="12"/>
      <c r="D76" s="6" t="s">
        <v>63</v>
      </c>
      <c r="E76" s="13">
        <f>E77+E78+E79</f>
        <v>13461</v>
      </c>
      <c r="F76" s="13">
        <f>F77+F78+F79</f>
        <v>214</v>
      </c>
      <c r="G76" s="13">
        <f>G77+G78+G79</f>
        <v>13675</v>
      </c>
      <c r="H76" s="9"/>
      <c r="I76" s="42"/>
    </row>
    <row r="77" spans="1:9" s="2" customFormat="1" ht="22.5">
      <c r="A77" s="79"/>
      <c r="B77" s="71"/>
      <c r="C77" s="12" t="s">
        <v>18</v>
      </c>
      <c r="D77" s="6" t="s">
        <v>31</v>
      </c>
      <c r="E77" s="13">
        <v>11310</v>
      </c>
      <c r="F77" s="13">
        <v>182</v>
      </c>
      <c r="G77" s="13">
        <f>E77+F77</f>
        <v>11492</v>
      </c>
      <c r="H77" s="9"/>
      <c r="I77" s="42"/>
    </row>
    <row r="78" spans="1:9" s="2" customFormat="1" ht="12.75">
      <c r="A78" s="79"/>
      <c r="B78" s="71"/>
      <c r="C78" s="12" t="s">
        <v>15</v>
      </c>
      <c r="D78" s="6" t="s">
        <v>58</v>
      </c>
      <c r="E78" s="13">
        <v>1853</v>
      </c>
      <c r="F78" s="13">
        <v>28</v>
      </c>
      <c r="G78" s="13">
        <f>E78+F78</f>
        <v>1881</v>
      </c>
      <c r="H78" s="9"/>
      <c r="I78" s="42"/>
    </row>
    <row r="79" spans="1:9" s="2" customFormat="1" ht="12.75">
      <c r="A79" s="79"/>
      <c r="B79" s="72"/>
      <c r="C79" s="12" t="s">
        <v>16</v>
      </c>
      <c r="D79" s="6" t="s">
        <v>60</v>
      </c>
      <c r="E79" s="13">
        <v>298</v>
      </c>
      <c r="F79" s="13">
        <v>4</v>
      </c>
      <c r="G79" s="13">
        <f>E79+F79</f>
        <v>302</v>
      </c>
      <c r="H79" s="9"/>
      <c r="I79" s="42"/>
    </row>
    <row r="80" spans="1:9" s="49" customFormat="1" ht="22.5">
      <c r="A80" s="73">
        <v>853</v>
      </c>
      <c r="B80" s="38"/>
      <c r="C80" s="12"/>
      <c r="D80" s="6" t="s">
        <v>140</v>
      </c>
      <c r="E80" s="13">
        <f>E81</f>
        <v>7768</v>
      </c>
      <c r="F80" s="13">
        <f>F81</f>
        <v>0</v>
      </c>
      <c r="G80" s="13">
        <f>G81</f>
        <v>7768</v>
      </c>
      <c r="H80" s="9"/>
      <c r="I80" s="9"/>
    </row>
    <row r="81" spans="1:9" s="49" customFormat="1" ht="12.75">
      <c r="A81" s="74"/>
      <c r="B81" s="70" t="s">
        <v>91</v>
      </c>
      <c r="C81" s="12"/>
      <c r="D81" s="6" t="s">
        <v>72</v>
      </c>
      <c r="E81" s="13">
        <f>E82+E83</f>
        <v>7768</v>
      </c>
      <c r="F81" s="13">
        <f>F82+F83</f>
        <v>0</v>
      </c>
      <c r="G81" s="13">
        <f>G82+G83</f>
        <v>7768</v>
      </c>
      <c r="H81" s="9"/>
      <c r="I81" s="9"/>
    </row>
    <row r="82" spans="1:9" s="49" customFormat="1" ht="12.75">
      <c r="A82" s="74"/>
      <c r="B82" s="71"/>
      <c r="C82" s="12" t="s">
        <v>92</v>
      </c>
      <c r="D82" s="6" t="s">
        <v>141</v>
      </c>
      <c r="E82" s="13">
        <v>6720</v>
      </c>
      <c r="F82" s="13">
        <v>-383</v>
      </c>
      <c r="G82" s="13">
        <f>E82+F82</f>
        <v>6337</v>
      </c>
      <c r="H82" s="9"/>
      <c r="I82" s="9"/>
    </row>
    <row r="83" spans="1:9" s="49" customFormat="1" ht="12.75">
      <c r="A83" s="75"/>
      <c r="B83" s="72"/>
      <c r="C83" s="12" t="s">
        <v>93</v>
      </c>
      <c r="D83" s="6" t="s">
        <v>125</v>
      </c>
      <c r="E83" s="13">
        <v>1048</v>
      </c>
      <c r="F83" s="13">
        <v>383</v>
      </c>
      <c r="G83" s="13">
        <f>E83+F83</f>
        <v>1431</v>
      </c>
      <c r="H83" s="9"/>
      <c r="I83" s="9"/>
    </row>
    <row r="84" spans="1:9" s="4" customFormat="1" ht="21">
      <c r="A84" s="64" t="s">
        <v>12</v>
      </c>
      <c r="B84" s="15"/>
      <c r="C84" s="15"/>
      <c r="D84" s="7" t="s">
        <v>24</v>
      </c>
      <c r="E84" s="16">
        <f>E85+E92</f>
        <v>446300</v>
      </c>
      <c r="F84" s="16">
        <f>F85+F92</f>
        <v>-341000</v>
      </c>
      <c r="G84" s="16">
        <f>G85+G92</f>
        <v>105300</v>
      </c>
      <c r="H84" s="16">
        <f>H85+H92</f>
        <v>0</v>
      </c>
      <c r="I84" s="16">
        <f>I85+I92</f>
        <v>0</v>
      </c>
    </row>
    <row r="85" spans="1:9" s="4" customFormat="1" ht="21">
      <c r="A85" s="65"/>
      <c r="B85" s="64" t="s">
        <v>74</v>
      </c>
      <c r="C85" s="15"/>
      <c r="D85" s="7" t="s">
        <v>82</v>
      </c>
      <c r="E85" s="16">
        <f>E88+E86+E87</f>
        <v>432300</v>
      </c>
      <c r="F85" s="16">
        <f>F88+F86+F87</f>
        <v>-365000</v>
      </c>
      <c r="G85" s="16">
        <f>G88+G86+G87</f>
        <v>67300</v>
      </c>
      <c r="H85" s="16">
        <f>H88+H86+H87</f>
        <v>0</v>
      </c>
      <c r="I85" s="16">
        <f>I88+I86+I87</f>
        <v>0</v>
      </c>
    </row>
    <row r="86" spans="1:9" s="4" customFormat="1" ht="15">
      <c r="A86" s="65"/>
      <c r="B86" s="65"/>
      <c r="C86" s="12" t="s">
        <v>40</v>
      </c>
      <c r="D86" s="6" t="s">
        <v>59</v>
      </c>
      <c r="E86" s="13">
        <v>5000</v>
      </c>
      <c r="F86" s="13">
        <v>4300</v>
      </c>
      <c r="G86" s="13">
        <f>E86+F86</f>
        <v>9300</v>
      </c>
      <c r="H86" s="16"/>
      <c r="I86" s="16"/>
    </row>
    <row r="87" spans="1:9" s="4" customFormat="1" ht="22.5">
      <c r="A87" s="65"/>
      <c r="B87" s="65"/>
      <c r="C87" s="12" t="s">
        <v>17</v>
      </c>
      <c r="D87" s="6" t="s">
        <v>130</v>
      </c>
      <c r="E87" s="13"/>
      <c r="F87" s="13">
        <v>10000</v>
      </c>
      <c r="G87" s="13">
        <f>E87+F87</f>
        <v>10000</v>
      </c>
      <c r="H87" s="16"/>
      <c r="I87" s="16"/>
    </row>
    <row r="88" spans="1:9" s="4" customFormat="1" ht="22.5">
      <c r="A88" s="65"/>
      <c r="B88" s="65"/>
      <c r="C88" s="12" t="s">
        <v>11</v>
      </c>
      <c r="D88" s="6" t="s">
        <v>28</v>
      </c>
      <c r="E88" s="13">
        <f>E89+E91+E90</f>
        <v>427300</v>
      </c>
      <c r="F88" s="13">
        <f>F89+F91+F90</f>
        <v>-379300</v>
      </c>
      <c r="G88" s="13">
        <f>G89+G91+G90</f>
        <v>48000</v>
      </c>
      <c r="H88" s="16"/>
      <c r="I88" s="16"/>
    </row>
    <row r="89" spans="1:9" s="4" customFormat="1" ht="22.5">
      <c r="A89" s="65"/>
      <c r="B89" s="65"/>
      <c r="C89" s="12"/>
      <c r="D89" s="6" t="s">
        <v>122</v>
      </c>
      <c r="E89" s="13">
        <v>52300</v>
      </c>
      <c r="F89" s="13">
        <v>-6800</v>
      </c>
      <c r="G89" s="13">
        <f>E89+F89</f>
        <v>45500</v>
      </c>
      <c r="H89" s="13"/>
      <c r="I89" s="13"/>
    </row>
    <row r="90" spans="1:9" s="4" customFormat="1" ht="22.5">
      <c r="A90" s="65"/>
      <c r="B90" s="56"/>
      <c r="C90" s="12"/>
      <c r="D90" s="6" t="s">
        <v>153</v>
      </c>
      <c r="E90" s="13"/>
      <c r="F90" s="13">
        <v>2500</v>
      </c>
      <c r="G90" s="13">
        <f>E90+F90</f>
        <v>2500</v>
      </c>
      <c r="H90" s="13"/>
      <c r="I90" s="13"/>
    </row>
    <row r="91" spans="1:9" s="4" customFormat="1" ht="22.5">
      <c r="A91" s="65"/>
      <c r="B91" s="56"/>
      <c r="C91" s="12"/>
      <c r="D91" s="27" t="s">
        <v>146</v>
      </c>
      <c r="E91" s="13">
        <v>375000</v>
      </c>
      <c r="F91" s="13">
        <v>-375000</v>
      </c>
      <c r="G91" s="13">
        <f>E91+F91</f>
        <v>0</v>
      </c>
      <c r="H91" s="13"/>
      <c r="I91" s="13"/>
    </row>
    <row r="92" spans="1:9" s="4" customFormat="1" ht="15">
      <c r="A92" s="65"/>
      <c r="B92" s="64" t="s">
        <v>76</v>
      </c>
      <c r="C92" s="15"/>
      <c r="D92" s="44" t="s">
        <v>83</v>
      </c>
      <c r="E92" s="45">
        <f>E93</f>
        <v>14000</v>
      </c>
      <c r="F92" s="45">
        <f>F93</f>
        <v>24000</v>
      </c>
      <c r="G92" s="45">
        <f>G93</f>
        <v>38000</v>
      </c>
      <c r="H92" s="9"/>
      <c r="I92" s="42"/>
    </row>
    <row r="93" spans="1:9" s="4" customFormat="1" ht="45" customHeight="1">
      <c r="A93" s="65"/>
      <c r="B93" s="66"/>
      <c r="C93" s="12" t="s">
        <v>77</v>
      </c>
      <c r="D93" s="27" t="s">
        <v>84</v>
      </c>
      <c r="E93" s="13">
        <v>14000</v>
      </c>
      <c r="F93" s="13">
        <v>24000</v>
      </c>
      <c r="G93" s="13">
        <f>E93+F93</f>
        <v>38000</v>
      </c>
      <c r="H93" s="9"/>
      <c r="I93" s="42"/>
    </row>
    <row r="94" spans="1:9" s="4" customFormat="1" ht="21">
      <c r="A94" s="64" t="s">
        <v>32</v>
      </c>
      <c r="B94" s="15"/>
      <c r="C94" s="15"/>
      <c r="D94" s="7" t="s">
        <v>33</v>
      </c>
      <c r="E94" s="16">
        <f>E95+E113</f>
        <v>1029283.7000000001</v>
      </c>
      <c r="F94" s="16">
        <f>F95+F113</f>
        <v>-80192.61000000002</v>
      </c>
      <c r="G94" s="16">
        <f>G95+G113</f>
        <v>949091.09</v>
      </c>
      <c r="H94" s="8"/>
      <c r="I94" s="43"/>
    </row>
    <row r="95" spans="1:9" s="4" customFormat="1" ht="21">
      <c r="A95" s="65"/>
      <c r="B95" s="64" t="s">
        <v>52</v>
      </c>
      <c r="C95" s="15"/>
      <c r="D95" s="7" t="s">
        <v>70</v>
      </c>
      <c r="E95" s="16">
        <f>E97+E96+E101+E107+E110+E105</f>
        <v>834332.7000000001</v>
      </c>
      <c r="F95" s="16">
        <f>F97+F96+F101+F107+F110+F105</f>
        <v>-90192.61000000002</v>
      </c>
      <c r="G95" s="16">
        <f>G97+G96+G101+G107+G110+G105</f>
        <v>744140.09</v>
      </c>
      <c r="H95" s="8"/>
      <c r="I95" s="43"/>
    </row>
    <row r="96" spans="1:9" s="4" customFormat="1" ht="33.75">
      <c r="A96" s="65"/>
      <c r="B96" s="65"/>
      <c r="C96" s="37" t="s">
        <v>67</v>
      </c>
      <c r="D96" s="6" t="s">
        <v>85</v>
      </c>
      <c r="E96" s="13">
        <v>531512</v>
      </c>
      <c r="F96" s="13">
        <v>18370</v>
      </c>
      <c r="G96" s="13">
        <f>E96+F96</f>
        <v>549882</v>
      </c>
      <c r="H96" s="8"/>
      <c r="I96" s="43"/>
    </row>
    <row r="97" spans="1:9" s="4" customFormat="1" ht="22.5">
      <c r="A97" s="65"/>
      <c r="B97" s="65"/>
      <c r="C97" s="83" t="s">
        <v>98</v>
      </c>
      <c r="D97" s="6" t="s">
        <v>99</v>
      </c>
      <c r="E97" s="13">
        <f>E98+E99+E100</f>
        <v>2738.18</v>
      </c>
      <c r="F97" s="13">
        <f>F98+F99+F100</f>
        <v>7503.050000000001</v>
      </c>
      <c r="G97" s="13">
        <f>G98+G99+G100</f>
        <v>10241.23</v>
      </c>
      <c r="H97" s="8"/>
      <c r="I97" s="43"/>
    </row>
    <row r="98" spans="1:9" s="4" customFormat="1" ht="15">
      <c r="A98" s="65"/>
      <c r="B98" s="65"/>
      <c r="C98" s="84"/>
      <c r="D98" s="46" t="s">
        <v>100</v>
      </c>
      <c r="E98" s="47"/>
      <c r="F98" s="47">
        <v>3923.44</v>
      </c>
      <c r="G98" s="47">
        <f>E98+F98</f>
        <v>3923.44</v>
      </c>
      <c r="H98" s="8"/>
      <c r="I98" s="43"/>
    </row>
    <row r="99" spans="1:9" s="4" customFormat="1" ht="15">
      <c r="A99" s="65"/>
      <c r="B99" s="65"/>
      <c r="C99" s="84"/>
      <c r="D99" s="36" t="s">
        <v>101</v>
      </c>
      <c r="E99" s="47"/>
      <c r="F99" s="47">
        <v>2595.17</v>
      </c>
      <c r="G99" s="47">
        <f>E99+F99</f>
        <v>2595.17</v>
      </c>
      <c r="H99" s="8"/>
      <c r="I99" s="43"/>
    </row>
    <row r="100" spans="1:9" s="4" customFormat="1" ht="15">
      <c r="A100" s="65"/>
      <c r="B100" s="65"/>
      <c r="C100" s="84"/>
      <c r="D100" s="36" t="s">
        <v>102</v>
      </c>
      <c r="E100" s="47">
        <v>2738.18</v>
      </c>
      <c r="F100" s="47">
        <v>984.44</v>
      </c>
      <c r="G100" s="47">
        <f>E100+F100</f>
        <v>3722.62</v>
      </c>
      <c r="H100" s="8"/>
      <c r="I100" s="43"/>
    </row>
    <row r="101" spans="1:9" s="4" customFormat="1" ht="22.5">
      <c r="A101" s="65"/>
      <c r="B101" s="67"/>
      <c r="C101" s="83" t="s">
        <v>103</v>
      </c>
      <c r="D101" s="6" t="s">
        <v>99</v>
      </c>
      <c r="E101" s="47">
        <f>E102+E103+E104</f>
        <v>9682.53</v>
      </c>
      <c r="F101" s="47">
        <f>F102+F103+F104</f>
        <v>-2074.76</v>
      </c>
      <c r="G101" s="47">
        <f>G102+G103+G104</f>
        <v>7607.77</v>
      </c>
      <c r="H101" s="8"/>
      <c r="I101" s="43"/>
    </row>
    <row r="102" spans="1:9" s="4" customFormat="1" ht="15">
      <c r="A102" s="65"/>
      <c r="B102" s="67"/>
      <c r="C102" s="84"/>
      <c r="D102" s="46" t="s">
        <v>100</v>
      </c>
      <c r="E102" s="47">
        <v>4344.5</v>
      </c>
      <c r="F102" s="47">
        <v>-1429.94</v>
      </c>
      <c r="G102" s="47">
        <f>E102+F102</f>
        <v>2914.56</v>
      </c>
      <c r="H102" s="8"/>
      <c r="I102" s="43"/>
    </row>
    <row r="103" spans="1:9" s="4" customFormat="1" ht="15">
      <c r="A103" s="65"/>
      <c r="B103" s="67"/>
      <c r="C103" s="84"/>
      <c r="D103" s="36" t="s">
        <v>101</v>
      </c>
      <c r="E103" s="47">
        <v>2239.38</v>
      </c>
      <c r="F103" s="47">
        <v>-311.55</v>
      </c>
      <c r="G103" s="47">
        <f>E103+F103</f>
        <v>1927.8300000000002</v>
      </c>
      <c r="H103" s="8"/>
      <c r="I103" s="43"/>
    </row>
    <row r="104" spans="1:9" s="4" customFormat="1" ht="15">
      <c r="A104" s="65"/>
      <c r="B104" s="67"/>
      <c r="C104" s="85"/>
      <c r="D104" s="36" t="s">
        <v>102</v>
      </c>
      <c r="E104" s="47">
        <v>3098.65</v>
      </c>
      <c r="F104" s="47">
        <v>-333.27</v>
      </c>
      <c r="G104" s="47">
        <f>E104+F104</f>
        <v>2765.38</v>
      </c>
      <c r="H104" s="8"/>
      <c r="I104" s="43"/>
    </row>
    <row r="105" spans="1:9" s="4" customFormat="1" ht="67.5">
      <c r="A105" s="65"/>
      <c r="B105" s="67"/>
      <c r="C105" s="83" t="s">
        <v>127</v>
      </c>
      <c r="D105" s="1" t="s">
        <v>112</v>
      </c>
      <c r="E105" s="47">
        <f>E106</f>
        <v>0</v>
      </c>
      <c r="F105" s="47">
        <f>F106</f>
        <v>27000</v>
      </c>
      <c r="G105" s="47">
        <f>G106</f>
        <v>27000</v>
      </c>
      <c r="H105" s="8"/>
      <c r="I105" s="43"/>
    </row>
    <row r="106" spans="1:9" s="4" customFormat="1" ht="15">
      <c r="A106" s="65"/>
      <c r="B106" s="67"/>
      <c r="C106" s="85"/>
      <c r="D106" s="36" t="s">
        <v>128</v>
      </c>
      <c r="E106" s="47"/>
      <c r="F106" s="47">
        <v>27000</v>
      </c>
      <c r="G106" s="47">
        <f>E106+F106</f>
        <v>27000</v>
      </c>
      <c r="H106" s="8"/>
      <c r="I106" s="43"/>
    </row>
    <row r="107" spans="1:9" s="4" customFormat="1" ht="67.5">
      <c r="A107" s="65"/>
      <c r="B107" s="67"/>
      <c r="C107" s="83" t="s">
        <v>108</v>
      </c>
      <c r="D107" s="1" t="s">
        <v>112</v>
      </c>
      <c r="E107" s="47">
        <f>E108+E109</f>
        <v>178524.39</v>
      </c>
      <c r="F107" s="47">
        <f>F108+F109</f>
        <v>-86674.54000000001</v>
      </c>
      <c r="G107" s="47">
        <f>G108+G109</f>
        <v>91849.85</v>
      </c>
      <c r="H107" s="8"/>
      <c r="I107" s="43"/>
    </row>
    <row r="108" spans="1:9" s="4" customFormat="1" ht="15">
      <c r="A108" s="65"/>
      <c r="B108" s="67"/>
      <c r="C108" s="84"/>
      <c r="D108" s="36" t="s">
        <v>109</v>
      </c>
      <c r="E108" s="47">
        <v>134016.39</v>
      </c>
      <c r="F108" s="47">
        <v>-82872.32</v>
      </c>
      <c r="G108" s="47">
        <f>E108+F108</f>
        <v>51144.07000000001</v>
      </c>
      <c r="H108" s="8"/>
      <c r="I108" s="43"/>
    </row>
    <row r="109" spans="1:9" s="4" customFormat="1" ht="22.5">
      <c r="A109" s="65"/>
      <c r="B109" s="67"/>
      <c r="C109" s="85"/>
      <c r="D109" s="36" t="s">
        <v>110</v>
      </c>
      <c r="E109" s="47">
        <v>44508</v>
      </c>
      <c r="F109" s="47">
        <v>-3802.22</v>
      </c>
      <c r="G109" s="47">
        <f>E109+F109</f>
        <v>40705.78</v>
      </c>
      <c r="H109" s="8"/>
      <c r="I109" s="43"/>
    </row>
    <row r="110" spans="1:9" s="4" customFormat="1" ht="67.5">
      <c r="A110" s="65"/>
      <c r="B110" s="67"/>
      <c r="C110" s="83" t="s">
        <v>111</v>
      </c>
      <c r="D110" s="1" t="s">
        <v>112</v>
      </c>
      <c r="E110" s="47">
        <f>E111+E112</f>
        <v>111875.6</v>
      </c>
      <c r="F110" s="47">
        <f>F111+F112</f>
        <v>-54316.36</v>
      </c>
      <c r="G110" s="47">
        <f>G111+G112</f>
        <v>57559.240000000005</v>
      </c>
      <c r="H110" s="8"/>
      <c r="I110" s="43"/>
    </row>
    <row r="111" spans="1:9" s="4" customFormat="1" ht="15">
      <c r="A111" s="65"/>
      <c r="B111" s="67"/>
      <c r="C111" s="84"/>
      <c r="D111" s="36" t="s">
        <v>109</v>
      </c>
      <c r="E111" s="47">
        <v>83983.6</v>
      </c>
      <c r="F111" s="47">
        <v>-51933.32</v>
      </c>
      <c r="G111" s="47">
        <f>E111+F111</f>
        <v>32050.280000000006</v>
      </c>
      <c r="H111" s="8"/>
      <c r="I111" s="43"/>
    </row>
    <row r="112" spans="1:9" s="4" customFormat="1" ht="22.5">
      <c r="A112" s="65"/>
      <c r="B112" s="68"/>
      <c r="C112" s="85"/>
      <c r="D112" s="36" t="s">
        <v>110</v>
      </c>
      <c r="E112" s="47">
        <v>27892</v>
      </c>
      <c r="F112" s="47">
        <v>-2383.04</v>
      </c>
      <c r="G112" s="47">
        <f>E112+F112</f>
        <v>25508.96</v>
      </c>
      <c r="H112" s="8"/>
      <c r="I112" s="43"/>
    </row>
    <row r="113" spans="1:9" s="4" customFormat="1" ht="15">
      <c r="A113" s="56"/>
      <c r="B113" s="52">
        <v>92116</v>
      </c>
      <c r="C113" s="35"/>
      <c r="D113" s="44" t="s">
        <v>147</v>
      </c>
      <c r="E113" s="45">
        <f>E114</f>
        <v>194951</v>
      </c>
      <c r="F113" s="45">
        <f>F114</f>
        <v>10000</v>
      </c>
      <c r="G113" s="45">
        <f>G114</f>
        <v>204951</v>
      </c>
      <c r="H113" s="8"/>
      <c r="I113" s="43"/>
    </row>
    <row r="114" spans="1:9" s="4" customFormat="1" ht="22.5">
      <c r="A114" s="56"/>
      <c r="B114" s="58"/>
      <c r="C114" s="34" t="s">
        <v>67</v>
      </c>
      <c r="D114" s="6" t="s">
        <v>99</v>
      </c>
      <c r="E114" s="47">
        <v>194951</v>
      </c>
      <c r="F114" s="47">
        <v>10000</v>
      </c>
      <c r="G114" s="47">
        <f>E114+F114</f>
        <v>204951</v>
      </c>
      <c r="H114" s="8"/>
      <c r="I114" s="43"/>
    </row>
    <row r="115" spans="1:9" s="4" customFormat="1" ht="12.75" customHeight="1">
      <c r="A115" s="64" t="s">
        <v>69</v>
      </c>
      <c r="B115" s="35"/>
      <c r="C115" s="34"/>
      <c r="D115" s="7" t="s">
        <v>71</v>
      </c>
      <c r="E115" s="16">
        <f>E116+E126+E124</f>
        <v>543152</v>
      </c>
      <c r="F115" s="16">
        <f>F116+F126+F124</f>
        <v>36864</v>
      </c>
      <c r="G115" s="16">
        <f>G116+G126+G124</f>
        <v>580016</v>
      </c>
      <c r="H115" s="8"/>
      <c r="I115" s="43"/>
    </row>
    <row r="116" spans="1:9" s="4" customFormat="1" ht="12.75" customHeight="1">
      <c r="A116" s="67"/>
      <c r="B116" s="64" t="s">
        <v>42</v>
      </c>
      <c r="C116" s="34"/>
      <c r="D116" s="6" t="s">
        <v>43</v>
      </c>
      <c r="E116" s="13">
        <f>E117+E118+E119+E123+E120+E121+E122</f>
        <v>448919</v>
      </c>
      <c r="F116" s="13">
        <f>F117+F118+F119+F123+F120+F121+F122</f>
        <v>32796</v>
      </c>
      <c r="G116" s="13">
        <f>G117+G118+G119+G123+G120+G121+G122</f>
        <v>481715</v>
      </c>
      <c r="H116" s="8"/>
      <c r="I116" s="43"/>
    </row>
    <row r="117" spans="1:9" s="4" customFormat="1" ht="12.75" customHeight="1">
      <c r="A117" s="67"/>
      <c r="B117" s="65"/>
      <c r="C117" s="34" t="s">
        <v>18</v>
      </c>
      <c r="D117" s="6" t="s">
        <v>31</v>
      </c>
      <c r="E117" s="13">
        <v>226318</v>
      </c>
      <c r="F117" s="13">
        <v>6500</v>
      </c>
      <c r="G117" s="13">
        <f aca="true" t="shared" si="2" ref="G117:G123">E117+F117</f>
        <v>232818</v>
      </c>
      <c r="H117" s="8"/>
      <c r="I117" s="43"/>
    </row>
    <row r="118" spans="1:9" s="4" customFormat="1" ht="12.75" customHeight="1">
      <c r="A118" s="67"/>
      <c r="B118" s="65"/>
      <c r="C118" s="34" t="s">
        <v>15</v>
      </c>
      <c r="D118" s="6" t="s">
        <v>58</v>
      </c>
      <c r="E118" s="13">
        <v>34568</v>
      </c>
      <c r="F118" s="13">
        <v>3600</v>
      </c>
      <c r="G118" s="13">
        <f t="shared" si="2"/>
        <v>38168</v>
      </c>
      <c r="H118" s="8"/>
      <c r="I118" s="43"/>
    </row>
    <row r="119" spans="1:9" s="4" customFormat="1" ht="12.75" customHeight="1">
      <c r="A119" s="67"/>
      <c r="B119" s="65"/>
      <c r="C119" s="34" t="s">
        <v>16</v>
      </c>
      <c r="D119" s="6" t="s">
        <v>60</v>
      </c>
      <c r="E119" s="13">
        <v>5492</v>
      </c>
      <c r="F119" s="13">
        <v>500</v>
      </c>
      <c r="G119" s="13">
        <f t="shared" si="2"/>
        <v>5992</v>
      </c>
      <c r="H119" s="8"/>
      <c r="I119" s="43"/>
    </row>
    <row r="120" spans="1:9" s="4" customFormat="1" ht="12.75" customHeight="1">
      <c r="A120" s="67"/>
      <c r="B120" s="65"/>
      <c r="C120" s="34" t="s">
        <v>25</v>
      </c>
      <c r="D120" s="6" t="s">
        <v>64</v>
      </c>
      <c r="E120" s="13">
        <v>90000</v>
      </c>
      <c r="F120" s="13">
        <v>2000</v>
      </c>
      <c r="G120" s="13">
        <f t="shared" si="2"/>
        <v>92000</v>
      </c>
      <c r="H120" s="8"/>
      <c r="I120" s="43"/>
    </row>
    <row r="121" spans="1:9" s="4" customFormat="1" ht="12.75" customHeight="1">
      <c r="A121" s="67"/>
      <c r="B121" s="65"/>
      <c r="C121" s="34" t="s">
        <v>40</v>
      </c>
      <c r="D121" s="6" t="s">
        <v>59</v>
      </c>
      <c r="E121" s="13">
        <v>60000</v>
      </c>
      <c r="F121" s="13">
        <v>16900</v>
      </c>
      <c r="G121" s="13">
        <f t="shared" si="2"/>
        <v>76900</v>
      </c>
      <c r="H121" s="8"/>
      <c r="I121" s="43"/>
    </row>
    <row r="122" spans="1:9" s="4" customFormat="1" ht="12.75" customHeight="1">
      <c r="A122" s="67"/>
      <c r="B122" s="65"/>
      <c r="C122" s="34" t="s">
        <v>17</v>
      </c>
      <c r="D122" s="6" t="s">
        <v>130</v>
      </c>
      <c r="E122" s="13">
        <v>21041</v>
      </c>
      <c r="F122" s="13">
        <v>1200</v>
      </c>
      <c r="G122" s="13">
        <f t="shared" si="2"/>
        <v>22241</v>
      </c>
      <c r="H122" s="8"/>
      <c r="I122" s="43"/>
    </row>
    <row r="123" spans="1:9" s="4" customFormat="1" ht="12.75" customHeight="1">
      <c r="A123" s="67"/>
      <c r="B123" s="66"/>
      <c r="C123" s="34" t="s">
        <v>89</v>
      </c>
      <c r="D123" s="6" t="s">
        <v>125</v>
      </c>
      <c r="E123" s="13">
        <v>11500</v>
      </c>
      <c r="F123" s="13">
        <v>2096</v>
      </c>
      <c r="G123" s="13">
        <f t="shared" si="2"/>
        <v>13596</v>
      </c>
      <c r="H123" s="8"/>
      <c r="I123" s="43"/>
    </row>
    <row r="124" spans="1:9" s="4" customFormat="1" ht="21" customHeight="1">
      <c r="A124" s="67"/>
      <c r="B124" s="64" t="s">
        <v>123</v>
      </c>
      <c r="C124" s="34"/>
      <c r="D124" s="54" t="s">
        <v>124</v>
      </c>
      <c r="E124" s="16">
        <f>E125</f>
        <v>4600</v>
      </c>
      <c r="F124" s="16">
        <f>F125</f>
        <v>1500</v>
      </c>
      <c r="G124" s="16">
        <f>G125</f>
        <v>6100</v>
      </c>
      <c r="H124" s="8"/>
      <c r="I124" s="43"/>
    </row>
    <row r="125" spans="1:9" s="4" customFormat="1" ht="15" customHeight="1">
      <c r="A125" s="67"/>
      <c r="B125" s="66"/>
      <c r="C125" s="34" t="s">
        <v>17</v>
      </c>
      <c r="D125" s="48" t="s">
        <v>66</v>
      </c>
      <c r="E125" s="13">
        <v>4600</v>
      </c>
      <c r="F125" s="13">
        <v>1500</v>
      </c>
      <c r="G125" s="13">
        <f>E125+F125</f>
        <v>6100</v>
      </c>
      <c r="H125" s="8"/>
      <c r="I125" s="43"/>
    </row>
    <row r="126" spans="1:9" s="4" customFormat="1" ht="12.75" customHeight="1">
      <c r="A126" s="67"/>
      <c r="B126" s="64" t="s">
        <v>68</v>
      </c>
      <c r="C126" s="34"/>
      <c r="D126" s="6" t="s">
        <v>72</v>
      </c>
      <c r="E126" s="16">
        <f>E127+E128+E129+E130</f>
        <v>89633</v>
      </c>
      <c r="F126" s="16">
        <f>F127+F128+F129+F130</f>
        <v>2568</v>
      </c>
      <c r="G126" s="16">
        <f>G127+G128+G129+G130</f>
        <v>92201</v>
      </c>
      <c r="H126" s="8"/>
      <c r="I126" s="43"/>
    </row>
    <row r="127" spans="1:9" s="4" customFormat="1" ht="12.75" customHeight="1">
      <c r="A127" s="67"/>
      <c r="B127" s="67"/>
      <c r="C127" s="34" t="s">
        <v>18</v>
      </c>
      <c r="D127" s="6" t="s">
        <v>31</v>
      </c>
      <c r="E127" s="13">
        <v>73558</v>
      </c>
      <c r="F127" s="13">
        <v>700</v>
      </c>
      <c r="G127" s="13">
        <f>E127+F127</f>
        <v>74258</v>
      </c>
      <c r="H127" s="8"/>
      <c r="I127" s="43"/>
    </row>
    <row r="128" spans="1:9" s="4" customFormat="1" ht="12.75" customHeight="1">
      <c r="A128" s="67"/>
      <c r="B128" s="67"/>
      <c r="C128" s="34" t="s">
        <v>15</v>
      </c>
      <c r="D128" s="6" t="s">
        <v>58</v>
      </c>
      <c r="E128" s="13">
        <v>11098</v>
      </c>
      <c r="F128" s="13">
        <v>700</v>
      </c>
      <c r="G128" s="13">
        <f>E128+F128</f>
        <v>11798</v>
      </c>
      <c r="H128" s="8"/>
      <c r="I128" s="43"/>
    </row>
    <row r="129" spans="1:9" s="4" customFormat="1" ht="12.75" customHeight="1">
      <c r="A129" s="67"/>
      <c r="B129" s="67"/>
      <c r="C129" s="34" t="s">
        <v>16</v>
      </c>
      <c r="D129" s="6" t="s">
        <v>60</v>
      </c>
      <c r="E129" s="13">
        <v>1747</v>
      </c>
      <c r="F129" s="13">
        <v>118</v>
      </c>
      <c r="G129" s="13">
        <f>E129+F129</f>
        <v>1865</v>
      </c>
      <c r="H129" s="8"/>
      <c r="I129" s="43"/>
    </row>
    <row r="130" spans="1:9" s="4" customFormat="1" ht="12.75" customHeight="1">
      <c r="A130" s="67"/>
      <c r="B130" s="67"/>
      <c r="C130" s="34" t="s">
        <v>89</v>
      </c>
      <c r="D130" s="6" t="s">
        <v>125</v>
      </c>
      <c r="E130" s="13">
        <v>3230</v>
      </c>
      <c r="F130" s="13">
        <v>1050</v>
      </c>
      <c r="G130" s="13">
        <f>E130+F130</f>
        <v>4280</v>
      </c>
      <c r="H130" s="8"/>
      <c r="I130" s="43"/>
    </row>
    <row r="131" spans="1:9" ht="12.75">
      <c r="A131" s="68"/>
      <c r="B131" s="68"/>
      <c r="C131" s="12"/>
      <c r="D131" s="7" t="s">
        <v>13</v>
      </c>
      <c r="E131" s="16">
        <f>E2+E19+E50+E84+E94+E27+E56+E115+E36+E80+E45</f>
        <v>4975261.7</v>
      </c>
      <c r="F131" s="16">
        <f>F2+F19+F50+F84+F94+F27+F56+F115+F36+F80+F45</f>
        <v>-88289.61000000002</v>
      </c>
      <c r="G131" s="16">
        <f>G2+G19+G50+G84+G94+G27+G56+G115+G36+G80+G45</f>
        <v>4886972.09</v>
      </c>
      <c r="H131" s="16">
        <f>H2+H19+H50+H84+H94+H27+H56+H115+H36+H80+H45</f>
        <v>0</v>
      </c>
      <c r="I131" s="16">
        <f>I2+I19+I50+I84+I94+I27+I56+I115+I36+I80+I45</f>
        <v>0</v>
      </c>
    </row>
    <row r="132" spans="1:7" ht="12.75">
      <c r="A132" s="22"/>
      <c r="B132" s="22"/>
      <c r="C132" s="22"/>
      <c r="D132" s="11"/>
      <c r="E132" s="11"/>
      <c r="F132" s="11"/>
      <c r="G132" s="11"/>
    </row>
    <row r="133" spans="1:7" ht="18" customHeight="1">
      <c r="A133" s="23"/>
      <c r="B133" s="23"/>
      <c r="C133" s="23"/>
      <c r="D133" s="20" t="s">
        <v>29</v>
      </c>
      <c r="E133" s="17"/>
      <c r="F133" s="17"/>
      <c r="G133" s="17"/>
    </row>
    <row r="134" spans="1:7" ht="12.75">
      <c r="A134" s="69" t="s">
        <v>37</v>
      </c>
      <c r="B134" s="19"/>
      <c r="C134" s="19"/>
      <c r="D134" s="7" t="s">
        <v>41</v>
      </c>
      <c r="E134" s="8">
        <f aca="true" t="shared" si="3" ref="E134:G135">E135</f>
        <v>6279606</v>
      </c>
      <c r="F134" s="8">
        <f t="shared" si="3"/>
        <v>59840</v>
      </c>
      <c r="G134" s="8">
        <f t="shared" si="3"/>
        <v>6339446</v>
      </c>
    </row>
    <row r="135" spans="1:7" ht="21">
      <c r="A135" s="69"/>
      <c r="B135" s="19" t="s">
        <v>53</v>
      </c>
      <c r="C135" s="19"/>
      <c r="D135" s="7" t="s">
        <v>86</v>
      </c>
      <c r="E135" s="8">
        <f t="shared" si="3"/>
        <v>6279606</v>
      </c>
      <c r="F135" s="8">
        <f t="shared" si="3"/>
        <v>59840</v>
      </c>
      <c r="G135" s="8">
        <f t="shared" si="3"/>
        <v>6339446</v>
      </c>
    </row>
    <row r="136" spans="1:7" ht="12.75">
      <c r="A136" s="69"/>
      <c r="B136" s="19"/>
      <c r="C136" s="18" t="s">
        <v>38</v>
      </c>
      <c r="D136" s="1" t="s">
        <v>39</v>
      </c>
      <c r="E136" s="9">
        <v>6279606</v>
      </c>
      <c r="F136" s="9">
        <v>59840</v>
      </c>
      <c r="G136" s="9">
        <f>E136+F136</f>
        <v>6339446</v>
      </c>
    </row>
    <row r="137" spans="1:7" ht="13.5" customHeight="1">
      <c r="A137" s="61" t="s">
        <v>12</v>
      </c>
      <c r="B137" s="19"/>
      <c r="C137" s="25"/>
      <c r="D137" s="1" t="s">
        <v>142</v>
      </c>
      <c r="E137" s="26">
        <f aca="true" t="shared" si="4" ref="E137:G138">E138</f>
        <v>300000</v>
      </c>
      <c r="F137" s="26">
        <f t="shared" si="4"/>
        <v>-300000</v>
      </c>
      <c r="G137" s="26">
        <f t="shared" si="4"/>
        <v>0</v>
      </c>
    </row>
    <row r="138" spans="1:7" ht="24" customHeight="1">
      <c r="A138" s="62"/>
      <c r="B138" s="61" t="s">
        <v>74</v>
      </c>
      <c r="C138" s="25"/>
      <c r="D138" s="1" t="s">
        <v>82</v>
      </c>
      <c r="E138" s="26">
        <f t="shared" si="4"/>
        <v>300000</v>
      </c>
      <c r="F138" s="26">
        <f t="shared" si="4"/>
        <v>-300000</v>
      </c>
      <c r="G138" s="26">
        <f t="shared" si="4"/>
        <v>0</v>
      </c>
    </row>
    <row r="139" spans="1:7" ht="24" customHeight="1">
      <c r="A139" s="63"/>
      <c r="B139" s="63"/>
      <c r="C139" s="25" t="s">
        <v>144</v>
      </c>
      <c r="D139" s="1" t="s">
        <v>152</v>
      </c>
      <c r="E139" s="26">
        <v>300000</v>
      </c>
      <c r="F139" s="26">
        <v>-300000</v>
      </c>
      <c r="G139" s="26">
        <f>E139+F139</f>
        <v>0</v>
      </c>
    </row>
    <row r="140" spans="1:7" ht="21">
      <c r="A140" s="61" t="s">
        <v>32</v>
      </c>
      <c r="B140" s="19"/>
      <c r="C140" s="25"/>
      <c r="D140" s="7" t="s">
        <v>33</v>
      </c>
      <c r="E140" s="8">
        <f aca="true" t="shared" si="5" ref="E140:G141">E141</f>
        <v>345779.85</v>
      </c>
      <c r="F140" s="8">
        <f t="shared" si="5"/>
        <v>-79171.49</v>
      </c>
      <c r="G140" s="8">
        <f t="shared" si="5"/>
        <v>266608.36</v>
      </c>
    </row>
    <row r="141" spans="1:7" ht="22.5">
      <c r="A141" s="62"/>
      <c r="B141" s="19" t="s">
        <v>52</v>
      </c>
      <c r="C141" s="25"/>
      <c r="D141" s="1" t="s">
        <v>143</v>
      </c>
      <c r="E141" s="26">
        <f t="shared" si="5"/>
        <v>345779.85</v>
      </c>
      <c r="F141" s="26">
        <f t="shared" si="5"/>
        <v>-79171.49</v>
      </c>
      <c r="G141" s="26">
        <f t="shared" si="5"/>
        <v>266608.36</v>
      </c>
    </row>
    <row r="142" spans="1:7" ht="45">
      <c r="A142" s="63"/>
      <c r="B142" s="19"/>
      <c r="C142" s="25" t="s">
        <v>73</v>
      </c>
      <c r="D142" s="1" t="s">
        <v>107</v>
      </c>
      <c r="E142" s="26">
        <v>345779.85</v>
      </c>
      <c r="F142" s="26">
        <v>-79171.49</v>
      </c>
      <c r="G142" s="26">
        <f>E142+F142</f>
        <v>266608.36</v>
      </c>
    </row>
    <row r="143" spans="1:7" ht="12.75">
      <c r="A143" s="19"/>
      <c r="B143" s="19"/>
      <c r="C143" s="19"/>
      <c r="D143" s="10" t="s">
        <v>13</v>
      </c>
      <c r="E143" s="8">
        <f>E134+E140+E137</f>
        <v>6925385.85</v>
      </c>
      <c r="F143" s="8">
        <f>F134+F140+F137</f>
        <v>-319331.49</v>
      </c>
      <c r="G143" s="8">
        <f>G134+G140+G137</f>
        <v>6606054.36</v>
      </c>
    </row>
    <row r="144" spans="1:7" ht="12.75">
      <c r="A144" s="22"/>
      <c r="B144" s="22"/>
      <c r="C144" s="22"/>
      <c r="D144" s="11"/>
      <c r="E144" s="11"/>
      <c r="F144" s="11"/>
      <c r="G144" s="11"/>
    </row>
    <row r="145" spans="1:7" ht="15">
      <c r="A145" s="22"/>
      <c r="B145" s="22"/>
      <c r="C145" s="22"/>
      <c r="D145" s="32"/>
      <c r="E145" s="11"/>
      <c r="F145" s="11"/>
      <c r="G145" s="11"/>
    </row>
    <row r="146" spans="1:7" ht="12.75">
      <c r="A146" s="22"/>
      <c r="B146" s="22"/>
      <c r="C146" s="22"/>
      <c r="D146" s="33"/>
      <c r="E146" s="11"/>
      <c r="F146" s="30"/>
      <c r="G146" s="11"/>
    </row>
    <row r="147" spans="1:7" ht="12.75">
      <c r="A147" s="22"/>
      <c r="B147" s="22"/>
      <c r="C147" s="22"/>
      <c r="D147" s="11"/>
      <c r="E147" s="11"/>
      <c r="F147" s="30"/>
      <c r="G147" s="11"/>
    </row>
    <row r="148" spans="4:6" ht="12.75">
      <c r="D148" s="29"/>
      <c r="F148" s="31"/>
    </row>
    <row r="149" spans="4:6" ht="12.75">
      <c r="D149" s="29"/>
      <c r="F149" s="31"/>
    </row>
    <row r="150" spans="4:6" ht="12.75">
      <c r="D150" s="29"/>
      <c r="F150" s="31"/>
    </row>
    <row r="151" spans="4:6" ht="12.75">
      <c r="D151" s="29"/>
      <c r="F151" s="30"/>
    </row>
    <row r="152" ht="12.75">
      <c r="F152" s="31"/>
    </row>
  </sheetData>
  <sheetProtection/>
  <mergeCells count="45">
    <mergeCell ref="C101:C104"/>
    <mergeCell ref="B95:B112"/>
    <mergeCell ref="C107:C109"/>
    <mergeCell ref="C110:C112"/>
    <mergeCell ref="C105:C106"/>
    <mergeCell ref="C97:C100"/>
    <mergeCell ref="B46:B49"/>
    <mergeCell ref="B85:B89"/>
    <mergeCell ref="C17:C18"/>
    <mergeCell ref="B51:B53"/>
    <mergeCell ref="B65:B71"/>
    <mergeCell ref="B30:B32"/>
    <mergeCell ref="B33:B35"/>
    <mergeCell ref="B72:B75"/>
    <mergeCell ref="B61:B64"/>
    <mergeCell ref="B39:B44"/>
    <mergeCell ref="B3:B7"/>
    <mergeCell ref="C4:C5"/>
    <mergeCell ref="C6:C7"/>
    <mergeCell ref="A27:A35"/>
    <mergeCell ref="C13:C16"/>
    <mergeCell ref="A2:A18"/>
    <mergeCell ref="B12:B18"/>
    <mergeCell ref="B8:B11"/>
    <mergeCell ref="A19:A26"/>
    <mergeCell ref="B22:B26"/>
    <mergeCell ref="A50:A55"/>
    <mergeCell ref="A115:A131"/>
    <mergeCell ref="A94:A112"/>
    <mergeCell ref="A36:A44"/>
    <mergeCell ref="A45:A49"/>
    <mergeCell ref="A56:A79"/>
    <mergeCell ref="B81:B83"/>
    <mergeCell ref="A84:A93"/>
    <mergeCell ref="B57:B60"/>
    <mergeCell ref="B76:B79"/>
    <mergeCell ref="A80:A83"/>
    <mergeCell ref="B92:B93"/>
    <mergeCell ref="A140:A142"/>
    <mergeCell ref="B138:B139"/>
    <mergeCell ref="B116:B123"/>
    <mergeCell ref="B124:B125"/>
    <mergeCell ref="B126:B131"/>
    <mergeCell ref="A137:A139"/>
    <mergeCell ref="A134:A136"/>
  </mergeCells>
  <printOptions/>
  <pageMargins left="0.3937007874015748" right="0.15748031496062992" top="0.54" bottom="0.33" header="0.19" footer="0.27"/>
  <pageSetup horizontalDpi="600" verticalDpi="600" orientation="portrait" paperSize="9" r:id="rId3"/>
  <headerFooter alignWithMargins="0">
    <oddHeader>&amp;CZał. Nr  2 b  do Uchwały Rady Miejskiej w Jezioranach  Nr XXXVI/415/10 z dnia 6 października 2010 Uzupełnienia do  zmian wydatków w budżecie gminy na rok 2010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gleszczynska</cp:lastModifiedBy>
  <cp:lastPrinted>2010-10-07T10:17:32Z</cp:lastPrinted>
  <dcterms:created xsi:type="dcterms:W3CDTF">2010-02-10T06:47:56Z</dcterms:created>
  <dcterms:modified xsi:type="dcterms:W3CDTF">2010-10-21T11:05:16Z</dcterms:modified>
  <cp:category/>
  <cp:version/>
  <cp:contentType/>
  <cp:contentStatus/>
</cp:coreProperties>
</file>