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023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<sst xmlns="http://schemas.openxmlformats.org/spreadsheetml/2006/main" count="223" uniqueCount="152">
  <si>
    <t>dział</t>
  </si>
  <si>
    <t>rozdział</t>
  </si>
  <si>
    <t>par</t>
  </si>
  <si>
    <t>Treść</t>
  </si>
  <si>
    <t>plan obecny</t>
  </si>
  <si>
    <t>zmiana</t>
  </si>
  <si>
    <t>plan po zmianach</t>
  </si>
  <si>
    <t>6050</t>
  </si>
  <si>
    <t>900</t>
  </si>
  <si>
    <t>RAZEM</t>
  </si>
  <si>
    <t>4300</t>
  </si>
  <si>
    <t>4010</t>
  </si>
  <si>
    <t>GOSPODARKA KOMUNALNA I OCHRONA ŚRODOWISKA</t>
  </si>
  <si>
    <t>4210</t>
  </si>
  <si>
    <t xml:space="preserve">Wydatki inwestycyjne jednostek budżetowych </t>
  </si>
  <si>
    <t>D O C H O D Y :</t>
  </si>
  <si>
    <t>ADMINISTRACJA PUBLICZNA</t>
  </si>
  <si>
    <t>4260</t>
  </si>
  <si>
    <t>92601</t>
  </si>
  <si>
    <t>Obiekty sportowe</t>
  </si>
  <si>
    <t>852</t>
  </si>
  <si>
    <t>POMOC SPOŁECZNA</t>
  </si>
  <si>
    <t>Zakup materiałów i wyposażenia</t>
  </si>
  <si>
    <t>Zakup usług pozostałych</t>
  </si>
  <si>
    <t>926</t>
  </si>
  <si>
    <t>KULTURA FIZYCZNA I SPORT</t>
  </si>
  <si>
    <t>Pozostała działalnosć</t>
  </si>
  <si>
    <t>90001</t>
  </si>
  <si>
    <t>Gospodarka ściekowa i ochrona wód</t>
  </si>
  <si>
    <t>4170</t>
  </si>
  <si>
    <t>85295</t>
  </si>
  <si>
    <t>OŚWIATA I WYCHOWANIE</t>
  </si>
  <si>
    <t>92109</t>
  </si>
  <si>
    <t>6220</t>
  </si>
  <si>
    <t>Zakup energii</t>
  </si>
  <si>
    <t>Kultura i ochrona dziedzictwa narodowego</t>
  </si>
  <si>
    <t>Domy i ośrodki kultury, świetlice i kluby</t>
  </si>
  <si>
    <t>Dotacje celowe z budżetu na finansowanie lub dofinansowanie kosztów realizacji inwestycji i zakupów inwestycyjnych innych jednostek sektora finansów publicznych</t>
  </si>
  <si>
    <t>Rady gmin</t>
  </si>
  <si>
    <t>Szkoły podstawowe</t>
  </si>
  <si>
    <t>4330</t>
  </si>
  <si>
    <t>Zakup usług przez jst od innych jst</t>
  </si>
  <si>
    <t>854</t>
  </si>
  <si>
    <t>85415</t>
  </si>
  <si>
    <t>EDUKACYJNA OPIEKA WYCHOWAWCZA</t>
  </si>
  <si>
    <t>Pomoc materialna dla uczniów</t>
  </si>
  <si>
    <t>3240</t>
  </si>
  <si>
    <t>3030</t>
  </si>
  <si>
    <t>Różne wydatki na rzecz osób fizycznych</t>
  </si>
  <si>
    <t>Wynagrodzenia bezosobowe</t>
  </si>
  <si>
    <t>Świadczenia społeczne</t>
  </si>
  <si>
    <t>90095</t>
  </si>
  <si>
    <t>8070</t>
  </si>
  <si>
    <t>Bezpieczeństwo publiczne i ochrona p.poż</t>
  </si>
  <si>
    <t>Ochotnicze straże pożarne</t>
  </si>
  <si>
    <t>Obsługa długu publicznego</t>
  </si>
  <si>
    <t>Obsługa papierów wartościowych,kredytów i pożyczek jst</t>
  </si>
  <si>
    <t>6059</t>
  </si>
  <si>
    <t>Budowa i wyposażenie boiska w Wojtówku</t>
  </si>
  <si>
    <t>Budowa i wyposażenie boiska w Potrytach</t>
  </si>
  <si>
    <t>Budowa i wyposażenie boiska w Radostowie</t>
  </si>
  <si>
    <t>Budowa i wyposażenie boiska w Jezioranach</t>
  </si>
  <si>
    <t>Pozostała działalność</t>
  </si>
  <si>
    <t>4380</t>
  </si>
  <si>
    <t>Zakup usług obejmujących tłumaczenia</t>
  </si>
  <si>
    <t>710</t>
  </si>
  <si>
    <t>71035</t>
  </si>
  <si>
    <t>Zakup materiałów i wyposazenia</t>
  </si>
  <si>
    <t>2020</t>
  </si>
  <si>
    <t>2030</t>
  </si>
  <si>
    <t>4240</t>
  </si>
  <si>
    <t>Zakup pomocy naukowych,dydaktycznych i ksiażek Radosna szkoła Franknowo</t>
  </si>
  <si>
    <t>801</t>
  </si>
  <si>
    <t>80101</t>
  </si>
  <si>
    <t>3119</t>
  </si>
  <si>
    <t>6229</t>
  </si>
  <si>
    <t>Zakup wyposażenia dla MOK</t>
  </si>
  <si>
    <t>Program zagospodarowania osadu pochodzącego z oczyszczalni ścieków</t>
  </si>
  <si>
    <t>6057</t>
  </si>
  <si>
    <t>6297</t>
  </si>
  <si>
    <t>4360</t>
  </si>
  <si>
    <t xml:space="preserve">WYDATKI  </t>
  </si>
  <si>
    <t>OGÓŁEM</t>
  </si>
  <si>
    <t>DOCHODY</t>
  </si>
  <si>
    <t>DZIAŁALNOŚĆ USŁUGOWA</t>
  </si>
  <si>
    <t>Cmentarze</t>
  </si>
  <si>
    <t>Inne formy wychowania przedszkolnego</t>
  </si>
  <si>
    <t>OCHRONA ZDROWIA</t>
  </si>
  <si>
    <t>Przeciwdziałanie alkoholizmowi</t>
  </si>
  <si>
    <t>Domy pomocy społecznej</t>
  </si>
  <si>
    <t>Ośrodki pomocy społecznej</t>
  </si>
  <si>
    <t>POZOSTAŁE ZADANIA W ZAKRESIE POLITYKI SPOŁECZNEJ</t>
  </si>
  <si>
    <t>Biblioteki</t>
  </si>
  <si>
    <t>Wynagrodzenia osobowe pracowników</t>
  </si>
  <si>
    <t>Opłaty z tytułu zakupu usług telekomunikacyjnych świadczonych w ruchomej publicznej sieci telefonicznej</t>
  </si>
  <si>
    <t>Dotacje celowe przekazane z budżetu państwa na realizację własnych zadań bieżących gmin</t>
  </si>
  <si>
    <t>700</t>
  </si>
  <si>
    <t>70005</t>
  </si>
  <si>
    <t>Renowacja i wyposażenie placu zabaw w Dercu</t>
  </si>
  <si>
    <t>0960</t>
  </si>
  <si>
    <t>GOSPODARKA MIESZKANIOWA</t>
  </si>
  <si>
    <t>Gospodarka gruntami i nieruchomościami</t>
  </si>
  <si>
    <t>Otrzymane spadki, zapisy,darowizny</t>
  </si>
  <si>
    <t>4270</t>
  </si>
  <si>
    <t>Zakup usług remontowych</t>
  </si>
  <si>
    <t>70001</t>
  </si>
  <si>
    <t>Jednostki terenowe policji</t>
  </si>
  <si>
    <t>75404</t>
  </si>
  <si>
    <t>2480</t>
  </si>
  <si>
    <t>4220</t>
  </si>
  <si>
    <t>600</t>
  </si>
  <si>
    <t>60016</t>
  </si>
  <si>
    <t>4400</t>
  </si>
  <si>
    <t>4440</t>
  </si>
  <si>
    <t>Wynagrodzenia osoowe ZOGJO</t>
  </si>
  <si>
    <t>Opłaty czynszowe za pomieszczenia biurowe ZOGJO</t>
  </si>
  <si>
    <t>Odpisy na ZFŚS ZOGJO</t>
  </si>
  <si>
    <t>TRANSPORT I ŁĄCZNOŚĆ</t>
  </si>
  <si>
    <t>4120</t>
  </si>
  <si>
    <t>4430</t>
  </si>
  <si>
    <t>Składki na FP</t>
  </si>
  <si>
    <t>Różne opłaty i składki</t>
  </si>
  <si>
    <t>Gimnazja</t>
  </si>
  <si>
    <t xml:space="preserve">Zakup pomocy naukowych,dydaktycznych i ksiażek </t>
  </si>
  <si>
    <t>Zadania w zakresie kultury fizycznej i sportu</t>
  </si>
  <si>
    <t>Zakłady gospodarki mieszkaniowej</t>
  </si>
  <si>
    <t>Środki na dofinansowanie własnych inwestycji gmin,powiatów, samorzadów województw pozyskane z innych źródeł</t>
  </si>
  <si>
    <t>3000</t>
  </si>
  <si>
    <t>Bezpieczeństwo publiczne i ochrona przeciwpożarowa</t>
  </si>
  <si>
    <t>Komendy wojewódzkie policji</t>
  </si>
  <si>
    <t>Narkomania</t>
  </si>
  <si>
    <t>6330</t>
  </si>
  <si>
    <t>TRANSPORT I ŁĄCZNOSĆ</t>
  </si>
  <si>
    <t>Drogi gminne</t>
  </si>
  <si>
    <t>Zarządzanie kryzysowe</t>
  </si>
  <si>
    <t>Dotacja podmiotowa z budzetu dla samorządowej instytucji kultury w ramach oszczędnosci</t>
  </si>
  <si>
    <t>Zakup materiałów  i wyposażenia - w ramach oszczędności</t>
  </si>
  <si>
    <t>Zakup energii - w ramach oszczędności</t>
  </si>
  <si>
    <t>Zakup usług remontowych - w ramach oszczędności</t>
  </si>
  <si>
    <t>Zakup usług pozostałych(szkolenie radnych)</t>
  </si>
  <si>
    <t xml:space="preserve">Dotacja podmiotowa z budzetu dla samorządowej instytucji kultury </t>
  </si>
  <si>
    <r>
      <t>Drogi publiczne gminne(</t>
    </r>
    <r>
      <rPr>
        <i/>
        <sz val="8"/>
        <rFont val="Times New Roman"/>
        <family val="1"/>
      </rPr>
      <t>roboty publiczne)</t>
    </r>
  </si>
  <si>
    <r>
      <t>Wpłaty jednostek na państwowy fundusz celowy (</t>
    </r>
    <r>
      <rPr>
        <sz val="8"/>
        <rFont val="Times New Roman"/>
        <family val="1"/>
      </rPr>
      <t xml:space="preserve"> równowartość darowizn z przezna-czeniem na służby ponadnormatywne ))</t>
    </r>
  </si>
  <si>
    <t>Odsetki( obsługa kredytów i pozyczek)</t>
  </si>
  <si>
    <t>Stypendia dla uczniów( obciążenie budżetu gminy)</t>
  </si>
  <si>
    <t>Budowa i wyposażenie boiska  przy SP w Jezioranach</t>
  </si>
  <si>
    <t>Zakup środków żywności  (w ramach oszczędnosci)</t>
  </si>
  <si>
    <t>Dotacja z bp na przebuidowę ul.Konopnickiej )</t>
  </si>
  <si>
    <t>Otrzymane spadki zapisy i darowizny w postaci pieniężnej( z przeznaczeniem na słuzby ponadnormatyne w Jezioranach w okresie wakacji)</t>
  </si>
  <si>
    <t>Dotacje celowe przekazane z budżetu państwa na zadania bieżącerealizowane na podstawie porozumień z organami administracji rządowej(groby wojenne)</t>
  </si>
  <si>
    <t>Dotacje celowe przekazane z budżetu państwa na realizację własnych zadań bieżących gmin(dożywianie)</t>
  </si>
  <si>
    <t>Środki przekazane przez pozostałe jednostki zaliczane do sektora finansów publicznych na finansowanie lub dofinansowanie kosztów realizacji inwestycjio i zakupów inwestycyjnych jednostek zaliczanych do sektora finansów publicznych(boisko przy SP na 2012-środki UE)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</si>
</sst>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7">
    <font>
      <sz val="10"/>
      <name val="Arial"/>
      <family val="0"/>
    </font>
    <font>
      <b/>
      <sz val="10"/>
      <name val="Arial"/>
      <family val="0"/>
    </font>
    <font>
      <b/>
      <sz val="11"/>
      <name val="Arial"/>
      <family val="0"/>
    </font>
    <font>
      <sz val="8"/>
      <name val="Times New Roman"/>
      <family val="1"/>
    </font>
    <font>
      <sz val="8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i/>
      <sz val="8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49" fontId="6" fillId="0" borderId="10" xfId="0" applyNumberFormat="1" applyFont="1" applyBorder="1" applyAlignment="1">
      <alignment vertical="top" wrapText="1"/>
    </xf>
    <xf numFmtId="49" fontId="4" fillId="0" borderId="0" xfId="0" applyNumberFormat="1" applyFont="1" applyAlignment="1">
      <alignment/>
    </xf>
    <xf numFmtId="49" fontId="0" fillId="0" borderId="0" xfId="0" applyNumberFormat="1" applyAlignment="1">
      <alignment/>
    </xf>
    <xf numFmtId="0" fontId="5" fillId="0" borderId="10" xfId="0" applyFont="1" applyBorder="1" applyAlignment="1">
      <alignment vertical="top" wrapText="1"/>
    </xf>
    <xf numFmtId="4" fontId="4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0" fillId="0" borderId="0" xfId="0" applyAlignment="1">
      <alignment wrapText="1"/>
    </xf>
    <xf numFmtId="49" fontId="5" fillId="0" borderId="10" xfId="0" applyNumberFormat="1" applyFont="1" applyBorder="1" applyAlignment="1">
      <alignment vertical="top" wrapText="1"/>
    </xf>
    <xf numFmtId="0" fontId="0" fillId="0" borderId="0" xfId="0" applyFont="1" applyAlignment="1">
      <alignment/>
    </xf>
    <xf numFmtId="0" fontId="4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4" fillId="0" borderId="0" xfId="0" applyFont="1" applyFill="1" applyBorder="1" applyAlignment="1">
      <alignment wrapText="1"/>
    </xf>
    <xf numFmtId="0" fontId="6" fillId="0" borderId="10" xfId="0" applyFont="1" applyBorder="1" applyAlignment="1">
      <alignment vertical="top" wrapText="1"/>
    </xf>
    <xf numFmtId="0" fontId="5" fillId="0" borderId="10" xfId="0" applyFont="1" applyFill="1" applyBorder="1" applyAlignment="1">
      <alignment vertical="top" wrapText="1"/>
    </xf>
    <xf numFmtId="49" fontId="5" fillId="0" borderId="11" xfId="0" applyNumberFormat="1" applyFont="1" applyBorder="1" applyAlignment="1">
      <alignment vertical="top" wrapText="1"/>
    </xf>
    <xf numFmtId="0" fontId="5" fillId="0" borderId="11" xfId="0" applyFont="1" applyBorder="1" applyAlignment="1">
      <alignment vertical="top" wrapText="1"/>
    </xf>
    <xf numFmtId="4" fontId="5" fillId="0" borderId="10" xfId="0" applyNumberFormat="1" applyFont="1" applyBorder="1" applyAlignment="1">
      <alignment vertical="top" wrapText="1"/>
    </xf>
    <xf numFmtId="4" fontId="6" fillId="0" borderId="10" xfId="0" applyNumberFormat="1" applyFont="1" applyBorder="1" applyAlignment="1">
      <alignment vertical="top" wrapText="1"/>
    </xf>
    <xf numFmtId="0" fontId="5" fillId="0" borderId="10" xfId="0" applyFont="1" applyBorder="1" applyAlignment="1">
      <alignment horizontal="left" vertical="top" wrapText="1"/>
    </xf>
    <xf numFmtId="49" fontId="6" fillId="0" borderId="11" xfId="0" applyNumberFormat="1" applyFont="1" applyBorder="1" applyAlignment="1">
      <alignment vertical="top" wrapText="1"/>
    </xf>
    <xf numFmtId="49" fontId="5" fillId="0" borderId="0" xfId="0" applyNumberFormat="1" applyFont="1" applyAlignment="1">
      <alignment/>
    </xf>
    <xf numFmtId="0" fontId="5" fillId="0" borderId="0" xfId="0" applyFont="1" applyAlignment="1">
      <alignment/>
    </xf>
    <xf numFmtId="49" fontId="6" fillId="0" borderId="10" xfId="0" applyNumberFormat="1" applyFont="1" applyBorder="1" applyAlignment="1">
      <alignment vertical="top"/>
    </xf>
    <xf numFmtId="4" fontId="6" fillId="0" borderId="10" xfId="0" applyNumberFormat="1" applyFont="1" applyBorder="1" applyAlignment="1">
      <alignment vertical="top"/>
    </xf>
    <xf numFmtId="49" fontId="5" fillId="0" borderId="10" xfId="0" applyNumberFormat="1" applyFont="1" applyBorder="1" applyAlignment="1">
      <alignment vertical="top"/>
    </xf>
    <xf numFmtId="4" fontId="5" fillId="0" borderId="10" xfId="0" applyNumberFormat="1" applyFont="1" applyBorder="1" applyAlignment="1">
      <alignment vertical="top"/>
    </xf>
    <xf numFmtId="0" fontId="10" fillId="0" borderId="0" xfId="0" applyFont="1" applyAlignment="1">
      <alignment/>
    </xf>
    <xf numFmtId="0" fontId="6" fillId="0" borderId="11" xfId="0" applyFont="1" applyBorder="1" applyAlignment="1">
      <alignment vertical="top" wrapText="1"/>
    </xf>
    <xf numFmtId="0" fontId="6" fillId="0" borderId="0" xfId="0" applyFont="1" applyAlignment="1">
      <alignment/>
    </xf>
    <xf numFmtId="0" fontId="11" fillId="0" borderId="0" xfId="0" applyFont="1" applyAlignment="1">
      <alignment/>
    </xf>
    <xf numFmtId="0" fontId="6" fillId="0" borderId="0" xfId="0" applyFont="1" applyAlignment="1">
      <alignment wrapText="1"/>
    </xf>
    <xf numFmtId="0" fontId="6" fillId="0" borderId="10" xfId="0" applyFont="1" applyBorder="1" applyAlignment="1">
      <alignment vertical="top"/>
    </xf>
    <xf numFmtId="0" fontId="5" fillId="0" borderId="10" xfId="0" applyFont="1" applyBorder="1" applyAlignment="1">
      <alignment vertical="top"/>
    </xf>
    <xf numFmtId="49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 wrapText="1"/>
    </xf>
    <xf numFmtId="4" fontId="3" fillId="0" borderId="10" xfId="0" applyNumberFormat="1" applyFont="1" applyBorder="1" applyAlignment="1">
      <alignment/>
    </xf>
    <xf numFmtId="49" fontId="5" fillId="0" borderId="10" xfId="0" applyNumberFormat="1" applyFont="1" applyBorder="1" applyAlignment="1">
      <alignment/>
    </xf>
    <xf numFmtId="0" fontId="5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5" fillId="0" borderId="10" xfId="0" applyFont="1" applyBorder="1" applyAlignment="1">
      <alignment wrapText="1"/>
    </xf>
    <xf numFmtId="49" fontId="5" fillId="0" borderId="12" xfId="0" applyNumberFormat="1" applyFont="1" applyBorder="1" applyAlignment="1">
      <alignment vertical="top" wrapText="1"/>
    </xf>
    <xf numFmtId="0" fontId="5" fillId="0" borderId="13" xfId="0" applyFont="1" applyBorder="1" applyAlignment="1">
      <alignment vertical="top" wrapText="1"/>
    </xf>
    <xf numFmtId="0" fontId="5" fillId="0" borderId="12" xfId="0" applyFont="1" applyBorder="1" applyAlignment="1">
      <alignment vertical="top" wrapText="1"/>
    </xf>
    <xf numFmtId="49" fontId="5" fillId="0" borderId="13" xfId="0" applyNumberFormat="1" applyFont="1" applyBorder="1" applyAlignment="1">
      <alignment vertical="top" wrapText="1"/>
    </xf>
    <xf numFmtId="49" fontId="6" fillId="0" borderId="14" xfId="0" applyNumberFormat="1" applyFont="1" applyBorder="1" applyAlignment="1">
      <alignment vertical="top" wrapText="1"/>
    </xf>
    <xf numFmtId="0" fontId="6" fillId="0" borderId="10" xfId="0" applyFont="1" applyFill="1" applyBorder="1" applyAlignment="1">
      <alignment vertical="top" wrapText="1"/>
    </xf>
    <xf numFmtId="49" fontId="5" fillId="0" borderId="14" xfId="0" applyNumberFormat="1" applyFont="1" applyBorder="1" applyAlignment="1">
      <alignment vertical="top" wrapText="1"/>
    </xf>
    <xf numFmtId="0" fontId="5" fillId="0" borderId="13" xfId="0" applyFont="1" applyFill="1" applyBorder="1" applyAlignment="1">
      <alignment vertical="top" wrapText="1"/>
    </xf>
    <xf numFmtId="0" fontId="6" fillId="0" borderId="10" xfId="0" applyFont="1" applyBorder="1" applyAlignment="1">
      <alignment horizontal="left" vertical="top" wrapText="1"/>
    </xf>
    <xf numFmtId="0" fontId="6" fillId="0" borderId="10" xfId="0" applyFont="1" applyBorder="1" applyAlignment="1">
      <alignment wrapText="1"/>
    </xf>
    <xf numFmtId="4" fontId="5" fillId="0" borderId="10" xfId="0" applyNumberFormat="1" applyFont="1" applyBorder="1" applyAlignment="1">
      <alignment/>
    </xf>
    <xf numFmtId="49" fontId="6" fillId="0" borderId="10" xfId="0" applyNumberFormat="1" applyFont="1" applyBorder="1" applyAlignment="1">
      <alignment/>
    </xf>
    <xf numFmtId="4" fontId="6" fillId="0" borderId="10" xfId="0" applyNumberFormat="1" applyFont="1" applyBorder="1" applyAlignment="1">
      <alignment/>
    </xf>
    <xf numFmtId="0" fontId="12" fillId="0" borderId="10" xfId="0" applyFont="1" applyBorder="1" applyAlignment="1">
      <alignment vertical="top" wrapText="1"/>
    </xf>
    <xf numFmtId="4" fontId="12" fillId="0" borderId="10" xfId="0" applyNumberFormat="1" applyFont="1" applyBorder="1" applyAlignment="1">
      <alignment vertical="top" wrapText="1"/>
    </xf>
    <xf numFmtId="49" fontId="6" fillId="0" borderId="12" xfId="0" applyNumberFormat="1" applyFont="1" applyBorder="1" applyAlignment="1">
      <alignment vertical="top" wrapText="1"/>
    </xf>
    <xf numFmtId="49" fontId="6" fillId="0" borderId="13" xfId="0" applyNumberFormat="1" applyFont="1" applyBorder="1" applyAlignment="1">
      <alignment vertical="top" wrapText="1"/>
    </xf>
    <xf numFmtId="49" fontId="6" fillId="0" borderId="11" xfId="0" applyNumberFormat="1" applyFont="1" applyBorder="1" applyAlignment="1">
      <alignment vertical="top" wrapText="1"/>
    </xf>
    <xf numFmtId="49" fontId="5" fillId="0" borderId="12" xfId="0" applyNumberFormat="1" applyFont="1" applyBorder="1" applyAlignment="1">
      <alignment vertical="top" wrapText="1"/>
    </xf>
    <xf numFmtId="49" fontId="5" fillId="0" borderId="13" xfId="0" applyNumberFormat="1" applyFont="1" applyBorder="1" applyAlignment="1">
      <alignment vertical="top" wrapText="1"/>
    </xf>
    <xf numFmtId="49" fontId="5" fillId="0" borderId="11" xfId="0" applyNumberFormat="1" applyFont="1" applyBorder="1" applyAlignment="1">
      <alignment vertical="top" wrapText="1"/>
    </xf>
    <xf numFmtId="0" fontId="6" fillId="0" borderId="12" xfId="0" applyFont="1" applyBorder="1" applyAlignment="1">
      <alignment vertical="top" wrapText="1"/>
    </xf>
    <xf numFmtId="0" fontId="6" fillId="0" borderId="13" xfId="0" applyFont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6" fillId="0" borderId="11" xfId="0" applyFont="1" applyBorder="1" applyAlignment="1">
      <alignment vertical="top" wrapText="1"/>
    </xf>
    <xf numFmtId="0" fontId="5" fillId="0" borderId="12" xfId="0" applyFont="1" applyBorder="1" applyAlignment="1">
      <alignment vertical="top" wrapText="1"/>
    </xf>
    <xf numFmtId="0" fontId="5" fillId="0" borderId="13" xfId="0" applyFont="1" applyBorder="1" applyAlignment="1">
      <alignment vertical="top" wrapText="1"/>
    </xf>
    <xf numFmtId="0" fontId="5" fillId="0" borderId="11" xfId="0" applyFont="1" applyBorder="1" applyAlignment="1">
      <alignment vertical="top" wrapText="1"/>
    </xf>
    <xf numFmtId="0" fontId="6" fillId="0" borderId="13" xfId="0" applyFont="1" applyBorder="1" applyAlignment="1">
      <alignment/>
    </xf>
    <xf numFmtId="49" fontId="5" fillId="0" borderId="10" xfId="0" applyNumberFormat="1" applyFont="1" applyBorder="1" applyAlignment="1">
      <alignment vertical="top" wrapText="1"/>
    </xf>
    <xf numFmtId="0" fontId="5" fillId="0" borderId="10" xfId="0" applyFont="1" applyBorder="1" applyAlignment="1">
      <alignment vertical="top" wrapText="1"/>
    </xf>
    <xf numFmtId="49" fontId="6" fillId="0" borderId="10" xfId="0" applyNumberFormat="1" applyFont="1" applyBorder="1" applyAlignment="1">
      <alignment vertical="top"/>
    </xf>
    <xf numFmtId="0" fontId="5" fillId="0" borderId="10" xfId="0" applyFont="1" applyBorder="1" applyAlignment="1">
      <alignment vertical="top"/>
    </xf>
    <xf numFmtId="49" fontId="5" fillId="0" borderId="10" xfId="0" applyNumberFormat="1" applyFont="1" applyBorder="1" applyAlignment="1">
      <alignment vertical="top"/>
    </xf>
    <xf numFmtId="0" fontId="6" fillId="0" borderId="12" xfId="0" applyFont="1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1" xfId="0" applyBorder="1" applyAlignment="1">
      <alignment vertical="top"/>
    </xf>
    <xf numFmtId="0" fontId="5" fillId="0" borderId="15" xfId="0" applyFont="1" applyBorder="1" applyAlignment="1">
      <alignment vertical="top" wrapText="1"/>
    </xf>
    <xf numFmtId="0" fontId="6" fillId="0" borderId="16" xfId="0" applyFont="1" applyBorder="1" applyAlignment="1">
      <alignment vertical="top" wrapText="1"/>
    </xf>
    <xf numFmtId="0" fontId="6" fillId="0" borderId="17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49" fontId="6" fillId="0" borderId="12" xfId="0" applyNumberFormat="1" applyFont="1" applyBorder="1" applyAlignment="1">
      <alignment vertical="top"/>
    </xf>
    <xf numFmtId="49" fontId="5" fillId="0" borderId="12" xfId="0" applyNumberFormat="1" applyFont="1" applyBorder="1" applyAlignment="1">
      <alignment vertical="top"/>
    </xf>
    <xf numFmtId="49" fontId="5" fillId="0" borderId="13" xfId="0" applyNumberFormat="1" applyFont="1" applyBorder="1" applyAlignment="1">
      <alignment vertical="top"/>
    </xf>
    <xf numFmtId="49" fontId="5" fillId="0" borderId="11" xfId="0" applyNumberFormat="1" applyFont="1" applyBorder="1" applyAlignment="1">
      <alignment vertical="top"/>
    </xf>
    <xf numFmtId="0" fontId="6" fillId="0" borderId="13" xfId="0" applyFont="1" applyBorder="1" applyAlignment="1">
      <alignment vertical="top"/>
    </xf>
    <xf numFmtId="0" fontId="6" fillId="0" borderId="11" xfId="0" applyFont="1" applyBorder="1" applyAlignment="1">
      <alignment vertical="top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1"/>
  <sheetViews>
    <sheetView tabSelected="1" view="pageLayout" zoomScaleSheetLayoutView="100" workbookViewId="0" topLeftCell="A1">
      <selection activeCell="D130" sqref="D130"/>
    </sheetView>
  </sheetViews>
  <sheetFormatPr defaultColWidth="9.140625" defaultRowHeight="12.75"/>
  <cols>
    <col min="1" max="1" width="6.28125" style="7" customWidth="1"/>
    <col min="2" max="2" width="6.00390625" style="7" customWidth="1"/>
    <col min="3" max="3" width="4.8515625" style="7" customWidth="1"/>
    <col min="4" max="4" width="34.140625" style="11" customWidth="1"/>
    <col min="5" max="6" width="12.28125" style="0" bestFit="1" customWidth="1"/>
    <col min="7" max="7" width="14.421875" style="0" bestFit="1" customWidth="1"/>
  </cols>
  <sheetData>
    <row r="1" spans="1:8" ht="15.75" customHeight="1">
      <c r="A1" s="12" t="s">
        <v>0</v>
      </c>
      <c r="B1" s="12" t="s">
        <v>1</v>
      </c>
      <c r="C1" s="12" t="s">
        <v>2</v>
      </c>
      <c r="D1" s="8" t="s">
        <v>3</v>
      </c>
      <c r="E1" s="21" t="s">
        <v>4</v>
      </c>
      <c r="F1" s="21" t="s">
        <v>5</v>
      </c>
      <c r="G1" s="21" t="s">
        <v>6</v>
      </c>
      <c r="H1" s="26">
        <v>2012</v>
      </c>
    </row>
    <row r="2" spans="1:8" ht="15.75" customHeight="1">
      <c r="A2" s="60" t="s">
        <v>110</v>
      </c>
      <c r="B2" s="5"/>
      <c r="C2" s="5"/>
      <c r="D2" s="17" t="s">
        <v>117</v>
      </c>
      <c r="E2" s="22">
        <f>E3</f>
        <v>31415</v>
      </c>
      <c r="F2" s="22">
        <f>F3</f>
        <v>0</v>
      </c>
      <c r="G2" s="22">
        <f>G3</f>
        <v>31415</v>
      </c>
      <c r="H2" s="26"/>
    </row>
    <row r="3" spans="1:8" ht="15.75" customHeight="1">
      <c r="A3" s="61"/>
      <c r="B3" s="63" t="s">
        <v>111</v>
      </c>
      <c r="C3" s="12"/>
      <c r="D3" s="8" t="s">
        <v>141</v>
      </c>
      <c r="E3" s="21">
        <f>E4+E5+E6</f>
        <v>31415</v>
      </c>
      <c r="F3" s="21">
        <f>F4+F5+F6</f>
        <v>0</v>
      </c>
      <c r="G3" s="21">
        <f>G4+G5+G6</f>
        <v>31415</v>
      </c>
      <c r="H3" s="26"/>
    </row>
    <row r="4" spans="1:8" ht="15.75" customHeight="1">
      <c r="A4" s="61"/>
      <c r="B4" s="64"/>
      <c r="C4" s="12" t="s">
        <v>29</v>
      </c>
      <c r="D4" s="8" t="s">
        <v>114</v>
      </c>
      <c r="E4" s="21">
        <v>16800</v>
      </c>
      <c r="F4" s="21">
        <v>7000</v>
      </c>
      <c r="G4" s="21">
        <f>E4+F4</f>
        <v>23800</v>
      </c>
      <c r="H4" s="26"/>
    </row>
    <row r="5" spans="1:8" ht="15.75" customHeight="1">
      <c r="A5" s="61"/>
      <c r="B5" s="64"/>
      <c r="C5" s="12" t="s">
        <v>112</v>
      </c>
      <c r="D5" s="8" t="s">
        <v>115</v>
      </c>
      <c r="E5" s="21">
        <v>4615</v>
      </c>
      <c r="F5" s="21">
        <v>-4000</v>
      </c>
      <c r="G5" s="21">
        <f>E5+F5</f>
        <v>615</v>
      </c>
      <c r="H5" s="26"/>
    </row>
    <row r="6" spans="1:8" ht="15.75" customHeight="1">
      <c r="A6" s="62"/>
      <c r="B6" s="65"/>
      <c r="C6" s="12" t="s">
        <v>113</v>
      </c>
      <c r="D6" s="8" t="s">
        <v>116</v>
      </c>
      <c r="E6" s="21">
        <v>10000</v>
      </c>
      <c r="F6" s="21">
        <v>-3000</v>
      </c>
      <c r="G6" s="21">
        <f>E6+F6</f>
        <v>7000</v>
      </c>
      <c r="H6" s="26"/>
    </row>
    <row r="7" spans="1:8" ht="15.75" customHeight="1">
      <c r="A7" s="60" t="s">
        <v>96</v>
      </c>
      <c r="B7" s="12"/>
      <c r="C7" s="12"/>
      <c r="D7" s="17" t="s">
        <v>100</v>
      </c>
      <c r="E7" s="22">
        <f>E10+E8</f>
        <v>0</v>
      </c>
      <c r="F7" s="22">
        <f>F10+F8</f>
        <v>52190</v>
      </c>
      <c r="G7" s="22">
        <f>G10+G8</f>
        <v>52190</v>
      </c>
      <c r="H7" s="26"/>
    </row>
    <row r="8" spans="1:8" ht="15.75" customHeight="1">
      <c r="A8" s="61"/>
      <c r="B8" s="45" t="s">
        <v>105</v>
      </c>
      <c r="C8" s="12"/>
      <c r="D8" s="17" t="s">
        <v>125</v>
      </c>
      <c r="E8" s="22">
        <f>E9</f>
        <v>0</v>
      </c>
      <c r="F8" s="22">
        <f>F9</f>
        <v>40000</v>
      </c>
      <c r="G8" s="22">
        <f>G9</f>
        <v>40000</v>
      </c>
      <c r="H8" s="26"/>
    </row>
    <row r="9" spans="1:8" ht="15.75" customHeight="1">
      <c r="A9" s="61"/>
      <c r="B9" s="45"/>
      <c r="C9" s="12" t="s">
        <v>10</v>
      </c>
      <c r="D9" s="8" t="s">
        <v>23</v>
      </c>
      <c r="E9" s="21"/>
      <c r="F9" s="21">
        <v>40000</v>
      </c>
      <c r="G9" s="21">
        <f>E9+F9</f>
        <v>40000</v>
      </c>
      <c r="H9" s="26"/>
    </row>
    <row r="10" spans="1:8" ht="15.75" customHeight="1">
      <c r="A10" s="61"/>
      <c r="B10" s="63" t="s">
        <v>97</v>
      </c>
      <c r="C10" s="12"/>
      <c r="D10" s="8" t="s">
        <v>101</v>
      </c>
      <c r="E10" s="21">
        <f>E11+E13</f>
        <v>0</v>
      </c>
      <c r="F10" s="21">
        <f>F11+F13</f>
        <v>12190</v>
      </c>
      <c r="G10" s="21">
        <f>G11+G13</f>
        <v>12190</v>
      </c>
      <c r="H10" s="26"/>
    </row>
    <row r="11" spans="1:8" ht="15.75" customHeight="1">
      <c r="A11" s="61"/>
      <c r="B11" s="64"/>
      <c r="C11" s="63" t="s">
        <v>78</v>
      </c>
      <c r="D11" s="8" t="s">
        <v>14</v>
      </c>
      <c r="E11" s="21">
        <f>E12</f>
        <v>0</v>
      </c>
      <c r="F11" s="21">
        <f>F12</f>
        <v>7314</v>
      </c>
      <c r="G11" s="21">
        <f>G12</f>
        <v>7314</v>
      </c>
      <c r="H11" s="26"/>
    </row>
    <row r="12" spans="1:8" ht="12.75">
      <c r="A12" s="61"/>
      <c r="B12" s="64"/>
      <c r="C12" s="65"/>
      <c r="D12" s="58" t="s">
        <v>98</v>
      </c>
      <c r="E12" s="59"/>
      <c r="F12" s="59">
        <v>7314</v>
      </c>
      <c r="G12" s="59">
        <f>E12+F12</f>
        <v>7314</v>
      </c>
      <c r="H12" s="26"/>
    </row>
    <row r="13" spans="1:8" ht="15.75" customHeight="1">
      <c r="A13" s="61"/>
      <c r="B13" s="64"/>
      <c r="C13" s="63" t="s">
        <v>57</v>
      </c>
      <c r="D13" s="8" t="s">
        <v>14</v>
      </c>
      <c r="E13" s="21">
        <f>E14</f>
        <v>0</v>
      </c>
      <c r="F13" s="21">
        <f>F14</f>
        <v>4876</v>
      </c>
      <c r="G13" s="21">
        <f>G14</f>
        <v>4876</v>
      </c>
      <c r="H13" s="26"/>
    </row>
    <row r="14" spans="1:8" ht="12.75">
      <c r="A14" s="62"/>
      <c r="B14" s="65"/>
      <c r="C14" s="65"/>
      <c r="D14" s="58" t="s">
        <v>98</v>
      </c>
      <c r="E14" s="59"/>
      <c r="F14" s="59">
        <v>4876</v>
      </c>
      <c r="G14" s="59">
        <f>E14+F14</f>
        <v>4876</v>
      </c>
      <c r="H14" s="26"/>
    </row>
    <row r="15" spans="1:8" s="1" customFormat="1" ht="12.75">
      <c r="A15" s="60" t="s">
        <v>65</v>
      </c>
      <c r="B15" s="5"/>
      <c r="C15" s="5"/>
      <c r="D15" s="17" t="s">
        <v>84</v>
      </c>
      <c r="E15" s="22">
        <f>E16</f>
        <v>2000</v>
      </c>
      <c r="F15" s="22">
        <f>F16</f>
        <v>900</v>
      </c>
      <c r="G15" s="22">
        <f>G16</f>
        <v>2900</v>
      </c>
      <c r="H15" s="26"/>
    </row>
    <row r="16" spans="1:8" s="1" customFormat="1" ht="12.75">
      <c r="A16" s="61"/>
      <c r="B16" s="60" t="s">
        <v>66</v>
      </c>
      <c r="C16" s="5"/>
      <c r="D16" s="17" t="s">
        <v>85</v>
      </c>
      <c r="E16" s="22">
        <f>E18+E17</f>
        <v>2000</v>
      </c>
      <c r="F16" s="22">
        <f>F18+F17</f>
        <v>900</v>
      </c>
      <c r="G16" s="22">
        <f>G18+G17</f>
        <v>2900</v>
      </c>
      <c r="H16" s="26"/>
    </row>
    <row r="17" spans="1:8" s="1" customFormat="1" ht="12.75">
      <c r="A17" s="61"/>
      <c r="B17" s="72"/>
      <c r="C17" s="12" t="s">
        <v>13</v>
      </c>
      <c r="D17" s="8" t="s">
        <v>67</v>
      </c>
      <c r="E17" s="21">
        <v>700</v>
      </c>
      <c r="F17" s="21">
        <v>400</v>
      </c>
      <c r="G17" s="21">
        <f>E17+F17</f>
        <v>1100</v>
      </c>
      <c r="H17" s="26"/>
    </row>
    <row r="18" spans="1:8" s="13" customFormat="1" ht="12.75">
      <c r="A18" s="61"/>
      <c r="B18" s="73"/>
      <c r="C18" s="12" t="s">
        <v>10</v>
      </c>
      <c r="D18" s="8" t="s">
        <v>23</v>
      </c>
      <c r="E18" s="21">
        <v>1300</v>
      </c>
      <c r="F18" s="21">
        <v>500</v>
      </c>
      <c r="G18" s="21">
        <f>E18+F18</f>
        <v>1800</v>
      </c>
      <c r="H18" s="26"/>
    </row>
    <row r="19" spans="1:8" s="1" customFormat="1" ht="12.75">
      <c r="A19" s="71">
        <v>750</v>
      </c>
      <c r="B19" s="8"/>
      <c r="C19" s="19"/>
      <c r="D19" s="8" t="s">
        <v>16</v>
      </c>
      <c r="E19" s="21">
        <f>E20</f>
        <v>72500</v>
      </c>
      <c r="F19" s="21">
        <f>F20</f>
        <v>0</v>
      </c>
      <c r="G19" s="21">
        <f>G20</f>
        <v>72500</v>
      </c>
      <c r="H19" s="26"/>
    </row>
    <row r="20" spans="1:8" s="1" customFormat="1" ht="15" customHeight="1">
      <c r="A20" s="72"/>
      <c r="B20" s="71">
        <v>75022</v>
      </c>
      <c r="C20" s="19"/>
      <c r="D20" s="8" t="s">
        <v>38</v>
      </c>
      <c r="E20" s="21">
        <f>E21+E22</f>
        <v>72500</v>
      </c>
      <c r="F20" s="21">
        <f>F21+F22</f>
        <v>0</v>
      </c>
      <c r="G20" s="21">
        <f>G21+G22</f>
        <v>72500</v>
      </c>
      <c r="H20" s="26"/>
    </row>
    <row r="21" spans="1:8" s="1" customFormat="1" ht="12.75">
      <c r="A21" s="72"/>
      <c r="B21" s="72"/>
      <c r="C21" s="19" t="s">
        <v>47</v>
      </c>
      <c r="D21" s="8" t="s">
        <v>48</v>
      </c>
      <c r="E21" s="21">
        <v>66000</v>
      </c>
      <c r="F21" s="21">
        <v>-2300</v>
      </c>
      <c r="G21" s="21">
        <f>E21+F21</f>
        <v>63700</v>
      </c>
      <c r="H21" s="26"/>
    </row>
    <row r="22" spans="1:8" s="1" customFormat="1" ht="25.5">
      <c r="A22" s="72"/>
      <c r="B22" s="72"/>
      <c r="C22" s="19" t="s">
        <v>10</v>
      </c>
      <c r="D22" s="8" t="s">
        <v>139</v>
      </c>
      <c r="E22" s="21">
        <v>6500</v>
      </c>
      <c r="F22" s="21">
        <v>2300</v>
      </c>
      <c r="G22" s="21">
        <f>E22+F22</f>
        <v>8800</v>
      </c>
      <c r="H22" s="26"/>
    </row>
    <row r="23" spans="1:8" s="1" customFormat="1" ht="12.75">
      <c r="A23" s="71">
        <v>754</v>
      </c>
      <c r="B23" s="8"/>
      <c r="C23" s="19"/>
      <c r="D23" s="8" t="s">
        <v>53</v>
      </c>
      <c r="E23" s="21">
        <f>E26+E28+E24</f>
        <v>0</v>
      </c>
      <c r="F23" s="21">
        <f>F26+F28+F24</f>
        <v>30220</v>
      </c>
      <c r="G23" s="21">
        <f>G26+G28+G24</f>
        <v>30220</v>
      </c>
      <c r="H23" s="26"/>
    </row>
    <row r="24" spans="1:8" s="1" customFormat="1" ht="12.75">
      <c r="A24" s="72"/>
      <c r="B24" s="47">
        <v>75403</v>
      </c>
      <c r="C24" s="19"/>
      <c r="D24" s="8" t="s">
        <v>106</v>
      </c>
      <c r="E24" s="21">
        <f>E25</f>
        <v>0</v>
      </c>
      <c r="F24" s="21">
        <f>F25</f>
        <v>30000</v>
      </c>
      <c r="G24" s="21">
        <f>G25</f>
        <v>30000</v>
      </c>
      <c r="H24" s="26"/>
    </row>
    <row r="25" spans="1:8" s="1" customFormat="1" ht="36.75">
      <c r="A25" s="72"/>
      <c r="B25" s="47"/>
      <c r="C25" s="19" t="s">
        <v>127</v>
      </c>
      <c r="D25" s="8" t="s">
        <v>142</v>
      </c>
      <c r="E25" s="21"/>
      <c r="F25" s="21">
        <v>30000</v>
      </c>
      <c r="G25" s="21">
        <f>E25+F25</f>
        <v>30000</v>
      </c>
      <c r="H25" s="26"/>
    </row>
    <row r="26" spans="1:8" s="1" customFormat="1" ht="12.75">
      <c r="A26" s="72"/>
      <c r="B26" s="71">
        <v>75412</v>
      </c>
      <c r="C26" s="19"/>
      <c r="D26" s="8" t="s">
        <v>54</v>
      </c>
      <c r="E26" s="21">
        <f>E27</f>
        <v>0</v>
      </c>
      <c r="F26" s="21">
        <f>F27</f>
        <v>120</v>
      </c>
      <c r="G26" s="21">
        <f>G27</f>
        <v>120</v>
      </c>
      <c r="H26" s="26"/>
    </row>
    <row r="27" spans="1:8" s="1" customFormat="1" ht="12.75">
      <c r="A27" s="72"/>
      <c r="B27" s="72"/>
      <c r="C27" s="19" t="s">
        <v>63</v>
      </c>
      <c r="D27" s="8" t="s">
        <v>64</v>
      </c>
      <c r="E27" s="21"/>
      <c r="F27" s="21">
        <v>120</v>
      </c>
      <c r="G27" s="21">
        <f>E27+F27</f>
        <v>120</v>
      </c>
      <c r="H27" s="26"/>
    </row>
    <row r="28" spans="1:8" s="1" customFormat="1" ht="12.75">
      <c r="A28" s="69"/>
      <c r="B28" s="8">
        <v>75421</v>
      </c>
      <c r="C28" s="19"/>
      <c r="D28" s="8" t="s">
        <v>134</v>
      </c>
      <c r="E28" s="21">
        <f>E29</f>
        <v>0</v>
      </c>
      <c r="F28" s="21">
        <f>F29</f>
        <v>100</v>
      </c>
      <c r="G28" s="21">
        <f>G29</f>
        <v>100</v>
      </c>
      <c r="H28" s="26"/>
    </row>
    <row r="29" spans="1:8" s="1" customFormat="1" ht="12.75">
      <c r="A29" s="68"/>
      <c r="B29" s="46"/>
      <c r="C29" s="19" t="s">
        <v>103</v>
      </c>
      <c r="D29" s="8" t="s">
        <v>104</v>
      </c>
      <c r="E29" s="21"/>
      <c r="F29" s="21">
        <v>100</v>
      </c>
      <c r="G29" s="21">
        <f>E29+F29</f>
        <v>100</v>
      </c>
      <c r="H29" s="26"/>
    </row>
    <row r="30" spans="1:8" s="1" customFormat="1" ht="12.75">
      <c r="A30" s="71">
        <v>757</v>
      </c>
      <c r="B30" s="8"/>
      <c r="C30" s="19"/>
      <c r="D30" s="8" t="s">
        <v>55</v>
      </c>
      <c r="E30" s="21">
        <f aca="true" t="shared" si="0" ref="E30:G31">E31</f>
        <v>256700</v>
      </c>
      <c r="F30" s="21">
        <f t="shared" si="0"/>
        <v>300000</v>
      </c>
      <c r="G30" s="21">
        <f t="shared" si="0"/>
        <v>556700</v>
      </c>
      <c r="H30" s="26"/>
    </row>
    <row r="31" spans="1:8" s="1" customFormat="1" ht="25.5">
      <c r="A31" s="72"/>
      <c r="B31" s="71">
        <v>75702</v>
      </c>
      <c r="C31" s="19"/>
      <c r="D31" s="8" t="s">
        <v>56</v>
      </c>
      <c r="E31" s="21">
        <f t="shared" si="0"/>
        <v>256700</v>
      </c>
      <c r="F31" s="21">
        <f t="shared" si="0"/>
        <v>300000</v>
      </c>
      <c r="G31" s="21">
        <f t="shared" si="0"/>
        <v>556700</v>
      </c>
      <c r="H31" s="26"/>
    </row>
    <row r="32" spans="1:8" s="1" customFormat="1" ht="12.75">
      <c r="A32" s="73"/>
      <c r="B32" s="73"/>
      <c r="C32" s="19" t="s">
        <v>52</v>
      </c>
      <c r="D32" s="8" t="s">
        <v>143</v>
      </c>
      <c r="E32" s="21">
        <v>256700</v>
      </c>
      <c r="F32" s="21">
        <v>300000</v>
      </c>
      <c r="G32" s="21">
        <f>E32+F32</f>
        <v>556700</v>
      </c>
      <c r="H32" s="26"/>
    </row>
    <row r="33" spans="1:8" s="2" customFormat="1" ht="12.75">
      <c r="A33" s="66">
        <v>801</v>
      </c>
      <c r="B33" s="32"/>
      <c r="C33" s="24"/>
      <c r="D33" s="17" t="s">
        <v>31</v>
      </c>
      <c r="E33" s="22">
        <f>E34+E40+E42</f>
        <v>1646711</v>
      </c>
      <c r="F33" s="22">
        <f>F34+F40+F42</f>
        <v>8200</v>
      </c>
      <c r="G33" s="22">
        <f>G34+G40+G42</f>
        <v>1654911</v>
      </c>
      <c r="H33" s="33"/>
    </row>
    <row r="34" spans="1:8" s="2" customFormat="1" ht="12.75">
      <c r="A34" s="67"/>
      <c r="B34" s="66">
        <v>80101</v>
      </c>
      <c r="C34" s="24"/>
      <c r="D34" s="17" t="s">
        <v>39</v>
      </c>
      <c r="E34" s="22">
        <f>E38+E35+E36+E37+E39</f>
        <v>245057</v>
      </c>
      <c r="F34" s="22">
        <f>F38+F35+F36+F37+F39</f>
        <v>6000</v>
      </c>
      <c r="G34" s="22">
        <f>G38+G35+G36+G37+G39</f>
        <v>251057</v>
      </c>
      <c r="H34" s="33"/>
    </row>
    <row r="35" spans="1:8" s="2" customFormat="1" ht="12.75">
      <c r="A35" s="67"/>
      <c r="B35" s="67"/>
      <c r="C35" s="19" t="s">
        <v>118</v>
      </c>
      <c r="D35" s="8" t="s">
        <v>120</v>
      </c>
      <c r="E35" s="21">
        <v>62157</v>
      </c>
      <c r="F35" s="21">
        <v>-2000</v>
      </c>
      <c r="G35" s="21">
        <f aca="true" t="shared" si="1" ref="G35:G41">E35+F35</f>
        <v>60157</v>
      </c>
      <c r="H35" s="33"/>
    </row>
    <row r="36" spans="1:8" s="2" customFormat="1" ht="12.75">
      <c r="A36" s="67"/>
      <c r="B36" s="67"/>
      <c r="C36" s="19" t="s">
        <v>29</v>
      </c>
      <c r="D36" s="8" t="s">
        <v>49</v>
      </c>
      <c r="E36" s="21">
        <v>6000</v>
      </c>
      <c r="F36" s="21">
        <v>2000</v>
      </c>
      <c r="G36" s="21">
        <f t="shared" si="1"/>
        <v>8000</v>
      </c>
      <c r="H36" s="33"/>
    </row>
    <row r="37" spans="1:8" s="2" customFormat="1" ht="12.75">
      <c r="A37" s="67"/>
      <c r="B37" s="67"/>
      <c r="C37" s="19" t="s">
        <v>13</v>
      </c>
      <c r="D37" s="8" t="s">
        <v>22</v>
      </c>
      <c r="E37" s="21">
        <v>175000</v>
      </c>
      <c r="F37" s="21">
        <v>-3000</v>
      </c>
      <c r="G37" s="21">
        <f t="shared" si="1"/>
        <v>172000</v>
      </c>
      <c r="H37" s="33"/>
    </row>
    <row r="38" spans="1:8" s="13" customFormat="1" ht="29.25" customHeight="1">
      <c r="A38" s="67"/>
      <c r="B38" s="67"/>
      <c r="C38" s="19" t="s">
        <v>70</v>
      </c>
      <c r="D38" s="8" t="s">
        <v>71</v>
      </c>
      <c r="E38" s="21"/>
      <c r="F38" s="21">
        <v>6000</v>
      </c>
      <c r="G38" s="21">
        <f t="shared" si="1"/>
        <v>6000</v>
      </c>
      <c r="H38" s="26"/>
    </row>
    <row r="39" spans="1:8" s="13" customFormat="1" ht="12.75">
      <c r="A39" s="67"/>
      <c r="B39" s="68"/>
      <c r="C39" s="19" t="s">
        <v>119</v>
      </c>
      <c r="D39" s="8" t="s">
        <v>121</v>
      </c>
      <c r="E39" s="21">
        <v>1900</v>
      </c>
      <c r="F39" s="21">
        <v>3000</v>
      </c>
      <c r="G39" s="21">
        <f t="shared" si="1"/>
        <v>4900</v>
      </c>
      <c r="H39" s="26"/>
    </row>
    <row r="40" spans="1:8" s="2" customFormat="1" ht="12.75">
      <c r="A40" s="67"/>
      <c r="B40" s="66">
        <v>80106</v>
      </c>
      <c r="C40" s="19"/>
      <c r="D40" s="17" t="s">
        <v>86</v>
      </c>
      <c r="E40" s="22">
        <f>E41</f>
        <v>0</v>
      </c>
      <c r="F40" s="22">
        <f>F41</f>
        <v>2200</v>
      </c>
      <c r="G40" s="21">
        <f t="shared" si="1"/>
        <v>2200</v>
      </c>
      <c r="H40" s="33"/>
    </row>
    <row r="41" spans="1:8" s="2" customFormat="1" ht="12.75">
      <c r="A41" s="67"/>
      <c r="B41" s="70"/>
      <c r="C41" s="19" t="s">
        <v>40</v>
      </c>
      <c r="D41" s="8" t="s">
        <v>41</v>
      </c>
      <c r="E41" s="21"/>
      <c r="F41" s="21">
        <v>2200</v>
      </c>
      <c r="G41" s="21">
        <f t="shared" si="1"/>
        <v>2200</v>
      </c>
      <c r="H41" s="33"/>
    </row>
    <row r="42" spans="1:8" s="2" customFormat="1" ht="12.75">
      <c r="A42" s="69"/>
      <c r="B42" s="66">
        <v>80110</v>
      </c>
      <c r="C42" s="19"/>
      <c r="D42" s="17" t="s">
        <v>122</v>
      </c>
      <c r="E42" s="22">
        <f>E43+E44+E45+E46+E47</f>
        <v>1401654</v>
      </c>
      <c r="F42" s="22">
        <f>F43+F44+F45+F46+F47</f>
        <v>0</v>
      </c>
      <c r="G42" s="22">
        <f>G43+G44+G45+G46+G47</f>
        <v>1401654</v>
      </c>
      <c r="H42" s="33"/>
    </row>
    <row r="43" spans="1:8" s="2" customFormat="1" ht="12.75">
      <c r="A43" s="69"/>
      <c r="B43" s="67"/>
      <c r="C43" s="19" t="s">
        <v>11</v>
      </c>
      <c r="D43" s="8" t="s">
        <v>93</v>
      </c>
      <c r="E43" s="21">
        <v>1284334</v>
      </c>
      <c r="F43" s="21">
        <v>-5000</v>
      </c>
      <c r="G43" s="21">
        <f>E43+F43</f>
        <v>1279334</v>
      </c>
      <c r="H43" s="33"/>
    </row>
    <row r="44" spans="1:8" s="2" customFormat="1" ht="12.75">
      <c r="A44" s="69"/>
      <c r="B44" s="67"/>
      <c r="C44" s="19" t="s">
        <v>29</v>
      </c>
      <c r="D44" s="8" t="s">
        <v>49</v>
      </c>
      <c r="E44" s="21">
        <v>11000</v>
      </c>
      <c r="F44" s="21">
        <v>5000</v>
      </c>
      <c r="G44" s="21">
        <f>E44+F44</f>
        <v>16000</v>
      </c>
      <c r="H44" s="33"/>
    </row>
    <row r="45" spans="1:8" s="2" customFormat="1" ht="25.5">
      <c r="A45" s="69"/>
      <c r="B45" s="67"/>
      <c r="C45" s="19" t="s">
        <v>70</v>
      </c>
      <c r="D45" s="8" t="s">
        <v>123</v>
      </c>
      <c r="E45" s="21">
        <v>5000</v>
      </c>
      <c r="F45" s="21">
        <v>-3000</v>
      </c>
      <c r="G45" s="21">
        <f>E45+F45</f>
        <v>2000</v>
      </c>
      <c r="H45" s="33"/>
    </row>
    <row r="46" spans="1:8" s="2" customFormat="1" ht="12.75">
      <c r="A46" s="69"/>
      <c r="B46" s="67"/>
      <c r="C46" s="19" t="s">
        <v>103</v>
      </c>
      <c r="D46" s="8" t="s">
        <v>104</v>
      </c>
      <c r="E46" s="21">
        <v>86800</v>
      </c>
      <c r="F46" s="21">
        <v>-7000</v>
      </c>
      <c r="G46" s="21">
        <f>E46+F46</f>
        <v>79800</v>
      </c>
      <c r="H46" s="33"/>
    </row>
    <row r="47" spans="1:8" s="2" customFormat="1" ht="12.75">
      <c r="A47" s="68"/>
      <c r="B47" s="70"/>
      <c r="C47" s="19" t="s">
        <v>10</v>
      </c>
      <c r="D47" s="8" t="s">
        <v>23</v>
      </c>
      <c r="E47" s="21">
        <v>14520</v>
      </c>
      <c r="F47" s="21">
        <v>10000</v>
      </c>
      <c r="G47" s="21">
        <f>E47+F47</f>
        <v>24520</v>
      </c>
      <c r="H47" s="33"/>
    </row>
    <row r="48" spans="1:8" s="2" customFormat="1" ht="12.75">
      <c r="A48" s="71">
        <v>851</v>
      </c>
      <c r="B48" s="32"/>
      <c r="C48" s="5"/>
      <c r="D48" s="17" t="s">
        <v>87</v>
      </c>
      <c r="E48" s="22">
        <f>E51+E49</f>
        <v>44308</v>
      </c>
      <c r="F48" s="22">
        <f>F51+F49</f>
        <v>0</v>
      </c>
      <c r="G48" s="22">
        <f>G51+G49</f>
        <v>44308</v>
      </c>
      <c r="H48" s="33"/>
    </row>
    <row r="49" spans="1:8" s="2" customFormat="1" ht="12.75">
      <c r="A49" s="72"/>
      <c r="B49" s="46">
        <v>85153</v>
      </c>
      <c r="C49" s="12"/>
      <c r="D49" s="8" t="s">
        <v>130</v>
      </c>
      <c r="E49" s="21">
        <f>E50</f>
        <v>2740</v>
      </c>
      <c r="F49" s="21">
        <f>F50</f>
        <v>767</v>
      </c>
      <c r="G49" s="21">
        <f>G50</f>
        <v>3507</v>
      </c>
      <c r="H49" s="33"/>
    </row>
    <row r="50" spans="1:8" s="2" customFormat="1" ht="12.75" customHeight="1">
      <c r="A50" s="72"/>
      <c r="B50" s="46"/>
      <c r="C50" s="12" t="s">
        <v>10</v>
      </c>
      <c r="D50" s="8" t="s">
        <v>23</v>
      </c>
      <c r="E50" s="21">
        <v>2740</v>
      </c>
      <c r="F50" s="21">
        <v>767</v>
      </c>
      <c r="G50" s="21">
        <f>E50+F50</f>
        <v>3507</v>
      </c>
      <c r="H50" s="33"/>
    </row>
    <row r="51" spans="1:8" s="1" customFormat="1" ht="12.75">
      <c r="A51" s="72"/>
      <c r="B51" s="71">
        <v>85154</v>
      </c>
      <c r="C51" s="12"/>
      <c r="D51" s="8" t="s">
        <v>88</v>
      </c>
      <c r="E51" s="21">
        <f>E52+E53</f>
        <v>41568</v>
      </c>
      <c r="F51" s="21">
        <f>F52+F53</f>
        <v>-767</v>
      </c>
      <c r="G51" s="21">
        <f>G52+G53</f>
        <v>40801</v>
      </c>
      <c r="H51" s="26"/>
    </row>
    <row r="52" spans="1:8" s="1" customFormat="1" ht="12.75">
      <c r="A52" s="72"/>
      <c r="B52" s="73"/>
      <c r="C52" s="12" t="s">
        <v>29</v>
      </c>
      <c r="D52" s="8" t="s">
        <v>49</v>
      </c>
      <c r="E52" s="21">
        <v>32659</v>
      </c>
      <c r="F52" s="21">
        <v>-1000</v>
      </c>
      <c r="G52" s="21">
        <f>E52+F52</f>
        <v>31659</v>
      </c>
      <c r="H52" s="26"/>
    </row>
    <row r="53" spans="1:8" s="1" customFormat="1" ht="12.75">
      <c r="A53" s="46"/>
      <c r="B53" s="20"/>
      <c r="C53" s="12" t="s">
        <v>10</v>
      </c>
      <c r="D53" s="8" t="s">
        <v>23</v>
      </c>
      <c r="E53" s="21">
        <v>8909</v>
      </c>
      <c r="F53" s="21">
        <v>233</v>
      </c>
      <c r="G53" s="21">
        <f>E53+F53</f>
        <v>9142</v>
      </c>
      <c r="H53" s="26"/>
    </row>
    <row r="54" spans="1:8" s="1" customFormat="1" ht="12.75">
      <c r="A54" s="76">
        <v>852</v>
      </c>
      <c r="B54" s="20"/>
      <c r="C54" s="12"/>
      <c r="D54" s="8" t="s">
        <v>21</v>
      </c>
      <c r="E54" s="21">
        <f>E55+E57</f>
        <v>690684</v>
      </c>
      <c r="F54" s="21">
        <f>F55+F57</f>
        <v>45100</v>
      </c>
      <c r="G54" s="21">
        <f>G55+G57</f>
        <v>735784</v>
      </c>
      <c r="H54" s="26"/>
    </row>
    <row r="55" spans="1:8" s="1" customFormat="1" ht="12.75">
      <c r="A55" s="76"/>
      <c r="B55" s="71">
        <v>85202</v>
      </c>
      <c r="C55" s="12"/>
      <c r="D55" s="8" t="s">
        <v>89</v>
      </c>
      <c r="E55" s="21">
        <f>E56</f>
        <v>325070</v>
      </c>
      <c r="F55" s="21">
        <f>F56</f>
        <v>40000</v>
      </c>
      <c r="G55" s="21">
        <f>G56</f>
        <v>365070</v>
      </c>
      <c r="H55" s="26"/>
    </row>
    <row r="56" spans="1:8" s="1" customFormat="1" ht="12.75">
      <c r="A56" s="76"/>
      <c r="B56" s="73"/>
      <c r="C56" s="12" t="s">
        <v>40</v>
      </c>
      <c r="D56" s="8" t="s">
        <v>41</v>
      </c>
      <c r="E56" s="21">
        <v>325070</v>
      </c>
      <c r="F56" s="21">
        <v>40000</v>
      </c>
      <c r="G56" s="21">
        <f>E56+F56</f>
        <v>365070</v>
      </c>
      <c r="H56" s="26"/>
    </row>
    <row r="57" spans="1:8" s="1" customFormat="1" ht="12.75">
      <c r="A57" s="76"/>
      <c r="B57" s="71">
        <v>85219</v>
      </c>
      <c r="C57" s="12"/>
      <c r="D57" s="8" t="s">
        <v>90</v>
      </c>
      <c r="E57" s="21">
        <f>E58+E60+E61+E62+E63+E59</f>
        <v>365614</v>
      </c>
      <c r="F57" s="21">
        <f>F58+F60+F61+F62+F63+F59</f>
        <v>5100</v>
      </c>
      <c r="G57" s="21">
        <f>G58+G60+G61+G62+G63+G59</f>
        <v>370714</v>
      </c>
      <c r="H57" s="26"/>
    </row>
    <row r="58" spans="1:8" s="1" customFormat="1" ht="12.75">
      <c r="A58" s="76"/>
      <c r="B58" s="72"/>
      <c r="C58" s="12" t="s">
        <v>11</v>
      </c>
      <c r="D58" s="8" t="s">
        <v>93</v>
      </c>
      <c r="E58" s="21">
        <v>305000</v>
      </c>
      <c r="F58" s="21"/>
      <c r="G58" s="21">
        <f aca="true" t="shared" si="2" ref="G58:G63">E58+F58</f>
        <v>305000</v>
      </c>
      <c r="H58" s="26"/>
    </row>
    <row r="59" spans="1:8" s="1" customFormat="1" ht="12.75">
      <c r="A59" s="76"/>
      <c r="B59" s="72"/>
      <c r="C59" s="12" t="s">
        <v>29</v>
      </c>
      <c r="D59" s="8" t="s">
        <v>49</v>
      </c>
      <c r="E59" s="21"/>
      <c r="F59" s="21">
        <v>4800</v>
      </c>
      <c r="G59" s="21">
        <f t="shared" si="2"/>
        <v>4800</v>
      </c>
      <c r="H59" s="26"/>
    </row>
    <row r="60" spans="1:8" s="1" customFormat="1" ht="12.75">
      <c r="A60" s="76"/>
      <c r="B60" s="72"/>
      <c r="C60" s="12" t="s">
        <v>13</v>
      </c>
      <c r="D60" s="8" t="s">
        <v>22</v>
      </c>
      <c r="E60" s="21">
        <v>30000</v>
      </c>
      <c r="F60" s="21"/>
      <c r="G60" s="21">
        <f t="shared" si="2"/>
        <v>30000</v>
      </c>
      <c r="H60" s="26"/>
    </row>
    <row r="61" spans="1:8" s="1" customFormat="1" ht="12.75">
      <c r="A61" s="76"/>
      <c r="B61" s="72"/>
      <c r="C61" s="12" t="s">
        <v>17</v>
      </c>
      <c r="D61" s="8" t="s">
        <v>34</v>
      </c>
      <c r="E61" s="21">
        <v>12540</v>
      </c>
      <c r="F61" s="21"/>
      <c r="G61" s="21">
        <f t="shared" si="2"/>
        <v>12540</v>
      </c>
      <c r="H61" s="26"/>
    </row>
    <row r="62" spans="1:8" s="1" customFormat="1" ht="12.75">
      <c r="A62" s="76"/>
      <c r="B62" s="72"/>
      <c r="C62" s="12" t="s">
        <v>10</v>
      </c>
      <c r="D62" s="8" t="s">
        <v>23</v>
      </c>
      <c r="E62" s="21">
        <v>18074</v>
      </c>
      <c r="F62" s="21"/>
      <c r="G62" s="21">
        <f t="shared" si="2"/>
        <v>18074</v>
      </c>
      <c r="H62" s="26"/>
    </row>
    <row r="63" spans="1:8" s="1" customFormat="1" ht="38.25">
      <c r="A63" s="76"/>
      <c r="B63" s="73"/>
      <c r="C63" s="12" t="s">
        <v>80</v>
      </c>
      <c r="D63" s="8" t="s">
        <v>94</v>
      </c>
      <c r="E63" s="21"/>
      <c r="F63" s="21">
        <v>300</v>
      </c>
      <c r="G63" s="21">
        <f t="shared" si="2"/>
        <v>300</v>
      </c>
      <c r="H63" s="26"/>
    </row>
    <row r="64" spans="1:8" s="2" customFormat="1" ht="25.5">
      <c r="A64" s="66">
        <v>853</v>
      </c>
      <c r="B64" s="32"/>
      <c r="C64" s="5"/>
      <c r="D64" s="17" t="s">
        <v>91</v>
      </c>
      <c r="E64" s="22">
        <f aca="true" t="shared" si="3" ref="E64:G65">E65</f>
        <v>13126</v>
      </c>
      <c r="F64" s="22">
        <f t="shared" si="3"/>
        <v>0</v>
      </c>
      <c r="G64" s="22">
        <f t="shared" si="3"/>
        <v>13126</v>
      </c>
      <c r="H64" s="33"/>
    </row>
    <row r="65" spans="1:8" s="1" customFormat="1" ht="12.75">
      <c r="A65" s="67"/>
      <c r="B65" s="20">
        <v>85295</v>
      </c>
      <c r="C65" s="12"/>
      <c r="D65" s="8" t="s">
        <v>62</v>
      </c>
      <c r="E65" s="21">
        <f t="shared" si="3"/>
        <v>13126</v>
      </c>
      <c r="F65" s="21">
        <f t="shared" si="3"/>
        <v>0</v>
      </c>
      <c r="G65" s="21">
        <f t="shared" si="3"/>
        <v>13126</v>
      </c>
      <c r="H65" s="26"/>
    </row>
    <row r="66" spans="1:8" s="1" customFormat="1" ht="12.75">
      <c r="A66" s="70"/>
      <c r="B66" s="20"/>
      <c r="C66" s="12" t="s">
        <v>74</v>
      </c>
      <c r="D66" s="8" t="s">
        <v>50</v>
      </c>
      <c r="E66" s="21">
        <v>13126</v>
      </c>
      <c r="F66" s="21"/>
      <c r="G66" s="21">
        <f>E66+F66</f>
        <v>13126</v>
      </c>
      <c r="H66" s="26"/>
    </row>
    <row r="67" spans="1:8" s="2" customFormat="1" ht="25.5">
      <c r="A67" s="60" t="s">
        <v>42</v>
      </c>
      <c r="B67" s="5"/>
      <c r="C67" s="5"/>
      <c r="D67" s="17" t="s">
        <v>44</v>
      </c>
      <c r="E67" s="22">
        <f aca="true" t="shared" si="4" ref="E67:G68">E68</f>
        <v>84753</v>
      </c>
      <c r="F67" s="22">
        <f t="shared" si="4"/>
        <v>20379</v>
      </c>
      <c r="G67" s="22">
        <f t="shared" si="4"/>
        <v>105132</v>
      </c>
      <c r="H67" s="33"/>
    </row>
    <row r="68" spans="1:8" s="1" customFormat="1" ht="12.75">
      <c r="A68" s="74"/>
      <c r="B68" s="75" t="s">
        <v>43</v>
      </c>
      <c r="C68" s="12"/>
      <c r="D68" s="8" t="s">
        <v>45</v>
      </c>
      <c r="E68" s="21">
        <f t="shared" si="4"/>
        <v>84753</v>
      </c>
      <c r="F68" s="21">
        <f t="shared" si="4"/>
        <v>20379</v>
      </c>
      <c r="G68" s="21">
        <f t="shared" si="4"/>
        <v>105132</v>
      </c>
      <c r="H68" s="26"/>
    </row>
    <row r="69" spans="1:8" s="1" customFormat="1" ht="25.5">
      <c r="A69" s="74"/>
      <c r="B69" s="75"/>
      <c r="C69" s="12" t="s">
        <v>46</v>
      </c>
      <c r="D69" s="8" t="s">
        <v>144</v>
      </c>
      <c r="E69" s="21">
        <v>84753</v>
      </c>
      <c r="F69" s="21">
        <v>20379</v>
      </c>
      <c r="G69" s="21">
        <f>E69+F69</f>
        <v>105132</v>
      </c>
      <c r="H69" s="26"/>
    </row>
    <row r="70" spans="1:8" s="3" customFormat="1" ht="25.5">
      <c r="A70" s="60" t="s">
        <v>8</v>
      </c>
      <c r="B70" s="5"/>
      <c r="C70" s="5"/>
      <c r="D70" s="17" t="s">
        <v>12</v>
      </c>
      <c r="E70" s="22">
        <f>E71+E74</f>
        <v>600</v>
      </c>
      <c r="F70" s="22">
        <f>F71+F74</f>
        <v>12500</v>
      </c>
      <c r="G70" s="22">
        <f>G71+G74</f>
        <v>13100</v>
      </c>
      <c r="H70" s="34"/>
    </row>
    <row r="71" spans="1:8" s="3" customFormat="1" ht="15">
      <c r="A71" s="61"/>
      <c r="B71" s="60" t="s">
        <v>27</v>
      </c>
      <c r="C71" s="5"/>
      <c r="D71" s="17" t="s">
        <v>28</v>
      </c>
      <c r="E71" s="22">
        <f aca="true" t="shared" si="5" ref="E71:G72">E72</f>
        <v>0</v>
      </c>
      <c r="F71" s="22">
        <f t="shared" si="5"/>
        <v>10000</v>
      </c>
      <c r="G71" s="22">
        <f t="shared" si="5"/>
        <v>10000</v>
      </c>
      <c r="H71" s="34"/>
    </row>
    <row r="72" spans="1:8" s="3" customFormat="1" ht="25.5">
      <c r="A72" s="61"/>
      <c r="B72" s="61"/>
      <c r="C72" s="60" t="s">
        <v>7</v>
      </c>
      <c r="D72" s="8" t="s">
        <v>14</v>
      </c>
      <c r="E72" s="22">
        <f t="shared" si="5"/>
        <v>0</v>
      </c>
      <c r="F72" s="22">
        <f t="shared" si="5"/>
        <v>10000</v>
      </c>
      <c r="G72" s="22">
        <f t="shared" si="5"/>
        <v>10000</v>
      </c>
      <c r="H72" s="34"/>
    </row>
    <row r="73" spans="1:8" s="3" customFormat="1" ht="25.5">
      <c r="A73" s="61"/>
      <c r="B73" s="61"/>
      <c r="C73" s="61"/>
      <c r="D73" s="23" t="s">
        <v>77</v>
      </c>
      <c r="E73" s="21"/>
      <c r="F73" s="21">
        <v>10000</v>
      </c>
      <c r="G73" s="21">
        <f>E73+F73</f>
        <v>10000</v>
      </c>
      <c r="H73" s="34"/>
    </row>
    <row r="74" spans="1:8" s="3" customFormat="1" ht="15">
      <c r="A74" s="72"/>
      <c r="B74" s="60" t="s">
        <v>51</v>
      </c>
      <c r="C74" s="12"/>
      <c r="D74" s="23" t="s">
        <v>26</v>
      </c>
      <c r="E74" s="21">
        <f>E75</f>
        <v>600</v>
      </c>
      <c r="F74" s="21">
        <f>F75</f>
        <v>2500</v>
      </c>
      <c r="G74" s="21">
        <f>G75</f>
        <v>3100</v>
      </c>
      <c r="H74" s="34"/>
    </row>
    <row r="75" spans="1:8" s="3" customFormat="1" ht="15">
      <c r="A75" s="72"/>
      <c r="B75" s="61"/>
      <c r="C75" s="12" t="s">
        <v>13</v>
      </c>
      <c r="D75" s="8" t="s">
        <v>22</v>
      </c>
      <c r="E75" s="21">
        <v>600</v>
      </c>
      <c r="F75" s="21">
        <v>2500</v>
      </c>
      <c r="G75" s="21">
        <f>E75+F75</f>
        <v>3100</v>
      </c>
      <c r="H75" s="34"/>
    </row>
    <row r="76" spans="1:8" s="3" customFormat="1" ht="18" customHeight="1">
      <c r="A76" s="66">
        <v>921</v>
      </c>
      <c r="B76" s="5"/>
      <c r="C76" s="19"/>
      <c r="D76" s="53" t="s">
        <v>35</v>
      </c>
      <c r="E76" s="22">
        <f>E77+E81</f>
        <v>26052</v>
      </c>
      <c r="F76" s="22">
        <f>F77+F81</f>
        <v>-23300</v>
      </c>
      <c r="G76" s="22">
        <f>G77+G81</f>
        <v>2752</v>
      </c>
      <c r="H76" s="34"/>
    </row>
    <row r="77" spans="1:8" s="3" customFormat="1" ht="15">
      <c r="A77" s="67"/>
      <c r="B77" s="60" t="s">
        <v>32</v>
      </c>
      <c r="C77" s="19"/>
      <c r="D77" s="23" t="s">
        <v>36</v>
      </c>
      <c r="E77" s="21">
        <f>E79+E78</f>
        <v>26052</v>
      </c>
      <c r="F77" s="21">
        <f>F79+F78</f>
        <v>-20300</v>
      </c>
      <c r="G77" s="21">
        <f>G79+G78</f>
        <v>5752</v>
      </c>
      <c r="H77" s="34"/>
    </row>
    <row r="78" spans="1:8" s="3" customFormat="1" ht="25.5">
      <c r="A78" s="67"/>
      <c r="B78" s="61"/>
      <c r="C78" s="48" t="s">
        <v>108</v>
      </c>
      <c r="D78" s="23" t="s">
        <v>140</v>
      </c>
      <c r="E78" s="21"/>
      <c r="F78" s="21">
        <v>-20000</v>
      </c>
      <c r="G78" s="21">
        <f>E78+F78</f>
        <v>-20000</v>
      </c>
      <c r="H78" s="34"/>
    </row>
    <row r="79" spans="1:8" s="3" customFormat="1" ht="63.75">
      <c r="A79" s="67"/>
      <c r="B79" s="72"/>
      <c r="C79" s="63" t="s">
        <v>75</v>
      </c>
      <c r="D79" s="23" t="s">
        <v>37</v>
      </c>
      <c r="E79" s="21">
        <f>E80</f>
        <v>26052</v>
      </c>
      <c r="F79" s="21">
        <f>F80</f>
        <v>-300</v>
      </c>
      <c r="G79" s="21">
        <f>E79+F79</f>
        <v>25752</v>
      </c>
      <c r="H79" s="34"/>
    </row>
    <row r="80" spans="1:8" s="3" customFormat="1" ht="15">
      <c r="A80" s="67"/>
      <c r="B80" s="73"/>
      <c r="C80" s="65"/>
      <c r="D80" s="23" t="s">
        <v>76</v>
      </c>
      <c r="E80" s="21">
        <v>26052</v>
      </c>
      <c r="F80" s="21">
        <v>-300</v>
      </c>
      <c r="G80" s="21">
        <f>E80+F80</f>
        <v>25752</v>
      </c>
      <c r="H80" s="34"/>
    </row>
    <row r="81" spans="1:8" s="3" customFormat="1" ht="15">
      <c r="A81" s="67"/>
      <c r="B81" s="66">
        <v>92116</v>
      </c>
      <c r="C81" s="19"/>
      <c r="D81" s="23" t="s">
        <v>92</v>
      </c>
      <c r="E81" s="21">
        <f>E83+E82</f>
        <v>0</v>
      </c>
      <c r="F81" s="21">
        <f>F83+F82</f>
        <v>-3000</v>
      </c>
      <c r="G81" s="21">
        <f>G83+G82</f>
        <v>-3000</v>
      </c>
      <c r="H81" s="34"/>
    </row>
    <row r="82" spans="1:8" s="3" customFormat="1" ht="38.25">
      <c r="A82" s="67"/>
      <c r="B82" s="69"/>
      <c r="C82" s="19" t="s">
        <v>108</v>
      </c>
      <c r="D82" s="23" t="s">
        <v>135</v>
      </c>
      <c r="E82" s="21"/>
      <c r="F82" s="21">
        <v>-7000</v>
      </c>
      <c r="G82" s="21">
        <f>E82+F82</f>
        <v>-7000</v>
      </c>
      <c r="H82" s="34"/>
    </row>
    <row r="83" spans="1:8" s="3" customFormat="1" ht="63.75">
      <c r="A83" s="67"/>
      <c r="B83" s="68"/>
      <c r="C83" s="19" t="s">
        <v>33</v>
      </c>
      <c r="D83" s="23" t="s">
        <v>37</v>
      </c>
      <c r="E83" s="21"/>
      <c r="F83" s="21">
        <v>4000</v>
      </c>
      <c r="G83" s="21">
        <f>E83+F83</f>
        <v>4000</v>
      </c>
      <c r="H83" s="34"/>
    </row>
    <row r="84" spans="1:8" s="3" customFormat="1" ht="15">
      <c r="A84" s="70"/>
      <c r="B84" s="20"/>
      <c r="C84" s="19"/>
      <c r="D84" s="23"/>
      <c r="E84" s="21"/>
      <c r="F84" s="21"/>
      <c r="G84" s="21"/>
      <c r="H84" s="34"/>
    </row>
    <row r="85" spans="1:8" s="3" customFormat="1" ht="12.75" customHeight="1">
      <c r="A85" s="60" t="s">
        <v>24</v>
      </c>
      <c r="B85" s="24"/>
      <c r="C85" s="19"/>
      <c r="D85" s="17" t="s">
        <v>25</v>
      </c>
      <c r="E85" s="22">
        <f>E86+E100</f>
        <v>1045625.55</v>
      </c>
      <c r="F85" s="22">
        <f>F86+F100</f>
        <v>-553727.78</v>
      </c>
      <c r="G85" s="22">
        <f>G86+G100</f>
        <v>491897.77</v>
      </c>
      <c r="H85" s="34"/>
    </row>
    <row r="86" spans="1:8" s="3" customFormat="1" ht="12.75" customHeight="1">
      <c r="A86" s="72"/>
      <c r="B86" s="60" t="s">
        <v>18</v>
      </c>
      <c r="C86" s="19"/>
      <c r="D86" s="8" t="s">
        <v>19</v>
      </c>
      <c r="E86" s="21">
        <f>E90+E95+E87+E88+E89</f>
        <v>880625.55</v>
      </c>
      <c r="F86" s="21">
        <f>F90+F95+F87+F88+F89</f>
        <v>-533727.78</v>
      </c>
      <c r="G86" s="21">
        <f>G90+G95+G87+G88+G89</f>
        <v>346897.77</v>
      </c>
      <c r="H86" s="34"/>
    </row>
    <row r="87" spans="1:8" s="3" customFormat="1" ht="25.5">
      <c r="A87" s="72"/>
      <c r="B87" s="86"/>
      <c r="C87" s="48" t="s">
        <v>13</v>
      </c>
      <c r="D87" s="8" t="s">
        <v>136</v>
      </c>
      <c r="E87" s="21">
        <v>109000</v>
      </c>
      <c r="F87" s="21">
        <v>-10000</v>
      </c>
      <c r="G87" s="21">
        <f>E87+F87</f>
        <v>99000</v>
      </c>
      <c r="H87" s="34"/>
    </row>
    <row r="88" spans="1:8" s="3" customFormat="1" ht="12.75" customHeight="1">
      <c r="A88" s="72"/>
      <c r="B88" s="86"/>
      <c r="C88" s="48" t="s">
        <v>17</v>
      </c>
      <c r="D88" s="8" t="s">
        <v>137</v>
      </c>
      <c r="E88" s="21">
        <v>79800</v>
      </c>
      <c r="F88" s="21">
        <v>-5000</v>
      </c>
      <c r="G88" s="21">
        <f>E88+F88</f>
        <v>74800</v>
      </c>
      <c r="H88" s="34"/>
    </row>
    <row r="89" spans="1:8" s="3" customFormat="1" ht="25.5">
      <c r="A89" s="72"/>
      <c r="B89" s="86"/>
      <c r="C89" s="48" t="s">
        <v>103</v>
      </c>
      <c r="D89" s="8" t="s">
        <v>138</v>
      </c>
      <c r="E89" s="21">
        <v>7000</v>
      </c>
      <c r="F89" s="21">
        <v>-5000</v>
      </c>
      <c r="G89" s="21">
        <f>E89+F89</f>
        <v>2000</v>
      </c>
      <c r="H89" s="34"/>
    </row>
    <row r="90" spans="1:8" s="3" customFormat="1" ht="12.75" customHeight="1">
      <c r="A90" s="72"/>
      <c r="B90" s="86"/>
      <c r="C90" s="63" t="s">
        <v>78</v>
      </c>
      <c r="D90" s="8" t="s">
        <v>14</v>
      </c>
      <c r="E90" s="21">
        <f>E91+E92+E93+E94</f>
        <v>375124</v>
      </c>
      <c r="F90" s="21">
        <f>F91+F92+F93+F94</f>
        <v>-268640.89</v>
      </c>
      <c r="G90" s="21">
        <f>G91+G92+G93+G94</f>
        <v>106483.11</v>
      </c>
      <c r="H90" s="34"/>
    </row>
    <row r="91" spans="1:8" s="3" customFormat="1" ht="12.75" customHeight="1">
      <c r="A91" s="72"/>
      <c r="B91" s="86"/>
      <c r="C91" s="64"/>
      <c r="D91" s="18" t="s">
        <v>58</v>
      </c>
      <c r="E91" s="21">
        <v>32179</v>
      </c>
      <c r="F91" s="21">
        <v>-12008.27</v>
      </c>
      <c r="G91" s="21">
        <f>E91+F91</f>
        <v>20170.73</v>
      </c>
      <c r="H91" s="34"/>
    </row>
    <row r="92" spans="1:8" s="3" customFormat="1" ht="12.75" customHeight="1">
      <c r="A92" s="72"/>
      <c r="B92" s="86"/>
      <c r="C92" s="64"/>
      <c r="D92" s="18" t="s">
        <v>59</v>
      </c>
      <c r="E92" s="21">
        <v>11643</v>
      </c>
      <c r="F92" s="21">
        <v>10531.96</v>
      </c>
      <c r="G92" s="21">
        <f>E92+F92</f>
        <v>22174.96</v>
      </c>
      <c r="H92" s="34"/>
    </row>
    <row r="93" spans="1:8" s="3" customFormat="1" ht="12.75" customHeight="1">
      <c r="A93" s="72"/>
      <c r="B93" s="86"/>
      <c r="C93" s="64"/>
      <c r="D93" s="18" t="s">
        <v>60</v>
      </c>
      <c r="E93" s="21">
        <v>11912</v>
      </c>
      <c r="F93" s="21">
        <v>52225.42</v>
      </c>
      <c r="G93" s="21">
        <f>E93+F93</f>
        <v>64137.42</v>
      </c>
      <c r="H93" s="34"/>
    </row>
    <row r="94" spans="1:8" s="3" customFormat="1" ht="12.75" customHeight="1">
      <c r="A94" s="72"/>
      <c r="B94" s="86"/>
      <c r="C94" s="65"/>
      <c r="D94" s="18" t="s">
        <v>61</v>
      </c>
      <c r="E94" s="21">
        <v>319390</v>
      </c>
      <c r="F94" s="21">
        <v>-319390</v>
      </c>
      <c r="G94" s="21">
        <f>E94+F94</f>
        <v>0</v>
      </c>
      <c r="H94" s="31">
        <v>319390</v>
      </c>
    </row>
    <row r="95" spans="1:8" s="3" customFormat="1" ht="12.75" customHeight="1">
      <c r="A95" s="72"/>
      <c r="B95" s="86"/>
      <c r="C95" s="63" t="s">
        <v>57</v>
      </c>
      <c r="D95" s="8" t="s">
        <v>14</v>
      </c>
      <c r="E95" s="21">
        <f>E96+E97+E98+E99</f>
        <v>309701.55</v>
      </c>
      <c r="F95" s="21">
        <f>F96+F97+F98+F99</f>
        <v>-245086.88999999998</v>
      </c>
      <c r="G95" s="21">
        <f>G96+G97+G98+G99</f>
        <v>64614.66</v>
      </c>
      <c r="H95" s="34"/>
    </row>
    <row r="96" spans="1:8" s="3" customFormat="1" ht="12.75" customHeight="1">
      <c r="A96" s="72"/>
      <c r="B96" s="86"/>
      <c r="C96" s="64"/>
      <c r="D96" s="18" t="s">
        <v>58</v>
      </c>
      <c r="E96" s="21">
        <v>20166</v>
      </c>
      <c r="F96" s="21">
        <v>-6864.24</v>
      </c>
      <c r="G96" s="21">
        <f>E96+F96</f>
        <v>13301.76</v>
      </c>
      <c r="H96" s="34"/>
    </row>
    <row r="97" spans="1:8" s="3" customFormat="1" ht="12.75" customHeight="1">
      <c r="A97" s="72"/>
      <c r="B97" s="86"/>
      <c r="C97" s="64"/>
      <c r="D97" s="18" t="s">
        <v>59</v>
      </c>
      <c r="E97" s="21">
        <v>26718</v>
      </c>
      <c r="F97" s="21">
        <v>-12338.96</v>
      </c>
      <c r="G97" s="21">
        <f>E97+F97</f>
        <v>14379.04</v>
      </c>
      <c r="H97" s="34"/>
    </row>
    <row r="98" spans="1:8" s="3" customFormat="1" ht="24.75" customHeight="1">
      <c r="A98" s="72"/>
      <c r="B98" s="86"/>
      <c r="C98" s="64"/>
      <c r="D98" s="18" t="s">
        <v>60</v>
      </c>
      <c r="E98" s="21">
        <v>62666</v>
      </c>
      <c r="F98" s="21">
        <v>-25732.14</v>
      </c>
      <c r="G98" s="21">
        <f>E98+F98</f>
        <v>36933.86</v>
      </c>
      <c r="H98" s="34"/>
    </row>
    <row r="99" spans="1:8" s="3" customFormat="1" ht="26.25" customHeight="1" thickBot="1">
      <c r="A99" s="72"/>
      <c r="B99" s="86"/>
      <c r="C99" s="65"/>
      <c r="D99" s="18" t="s">
        <v>145</v>
      </c>
      <c r="E99" s="21">
        <v>200151.55</v>
      </c>
      <c r="F99" s="21">
        <v>-200151.55</v>
      </c>
      <c r="G99" s="21">
        <f>E99+F99</f>
        <v>0</v>
      </c>
      <c r="H99" s="31">
        <v>200151.55</v>
      </c>
    </row>
    <row r="100" spans="1:8" s="3" customFormat="1" ht="12.75" customHeight="1">
      <c r="A100" s="83"/>
      <c r="B100" s="84">
        <v>92605</v>
      </c>
      <c r="C100" s="49"/>
      <c r="D100" s="50" t="s">
        <v>124</v>
      </c>
      <c r="E100" s="22">
        <f>E101</f>
        <v>165000</v>
      </c>
      <c r="F100" s="22">
        <f>F101</f>
        <v>-20000</v>
      </c>
      <c r="G100" s="22">
        <f>G101</f>
        <v>145000</v>
      </c>
      <c r="H100" s="31"/>
    </row>
    <row r="101" spans="1:8" s="3" customFormat="1" ht="27" customHeight="1" thickBot="1">
      <c r="A101" s="83"/>
      <c r="B101" s="85"/>
      <c r="C101" s="51" t="s">
        <v>109</v>
      </c>
      <c r="D101" s="18" t="s">
        <v>146</v>
      </c>
      <c r="E101" s="21">
        <v>165000</v>
      </c>
      <c r="F101" s="21">
        <v>-20000</v>
      </c>
      <c r="G101" s="21">
        <f>E101+F101</f>
        <v>145000</v>
      </c>
      <c r="H101" s="31"/>
    </row>
    <row r="102" spans="1:8" s="3" customFormat="1" ht="12.75" customHeight="1">
      <c r="A102" s="72"/>
      <c r="B102" s="46"/>
      <c r="C102" s="19"/>
      <c r="D102" s="18" t="s">
        <v>81</v>
      </c>
      <c r="E102" s="21">
        <v>27100848.68</v>
      </c>
      <c r="F102" s="21"/>
      <c r="G102" s="21">
        <f>E102+F102</f>
        <v>27100848.68</v>
      </c>
      <c r="H102" s="31"/>
    </row>
    <row r="103" spans="1:8" ht="12.75">
      <c r="A103" s="73"/>
      <c r="B103" s="20"/>
      <c r="C103" s="12"/>
      <c r="D103" s="17" t="s">
        <v>9</v>
      </c>
      <c r="E103" s="22">
        <f>E15+E19+E23+E30+E33+E48+E54+E64+E67+E70+E76+E85+E7+E2</f>
        <v>3914474.55</v>
      </c>
      <c r="F103" s="22">
        <f>F15+F19+F23+F30+F33+F48+F54+F64+F67+F70+F76+F85+F7+F2</f>
        <v>-107538.78000000003</v>
      </c>
      <c r="G103" s="22">
        <f>G15+G19+G23+G30+G33+G48+G54+G64+G67+G70+G76+G85+G7+G2</f>
        <v>3806935.77</v>
      </c>
      <c r="H103" s="26"/>
    </row>
    <row r="104" spans="1:8" ht="12.75">
      <c r="A104" s="8"/>
      <c r="B104" s="8"/>
      <c r="C104" s="12"/>
      <c r="D104" s="17" t="s">
        <v>82</v>
      </c>
      <c r="E104" s="22">
        <f>E102+E103</f>
        <v>31015323.23</v>
      </c>
      <c r="F104" s="22">
        <f>F102+F103</f>
        <v>-107538.78000000003</v>
      </c>
      <c r="G104" s="22">
        <f>G102+G103</f>
        <v>30907784.45</v>
      </c>
      <c r="H104" s="26"/>
    </row>
    <row r="105" spans="1:8" ht="18" customHeight="1">
      <c r="A105" s="25"/>
      <c r="B105" s="25"/>
      <c r="C105" s="25"/>
      <c r="D105" s="35" t="s">
        <v>15</v>
      </c>
      <c r="E105" s="26"/>
      <c r="F105" s="26"/>
      <c r="G105" s="26"/>
      <c r="H105" s="26"/>
    </row>
    <row r="106" spans="1:8" ht="18" customHeight="1">
      <c r="A106" s="87" t="s">
        <v>110</v>
      </c>
      <c r="B106" s="56"/>
      <c r="C106" s="56"/>
      <c r="D106" s="54" t="s">
        <v>132</v>
      </c>
      <c r="E106" s="57">
        <f aca="true" t="shared" si="6" ref="E106:G107">E107</f>
        <v>861000</v>
      </c>
      <c r="F106" s="57">
        <f t="shared" si="6"/>
        <v>100</v>
      </c>
      <c r="G106" s="57">
        <f t="shared" si="6"/>
        <v>861100</v>
      </c>
      <c r="H106" s="26"/>
    </row>
    <row r="107" spans="1:8" ht="18" customHeight="1">
      <c r="A107" s="81"/>
      <c r="B107" s="41" t="s">
        <v>111</v>
      </c>
      <c r="C107" s="41"/>
      <c r="D107" s="54" t="s">
        <v>133</v>
      </c>
      <c r="E107" s="55">
        <f t="shared" si="6"/>
        <v>861000</v>
      </c>
      <c r="F107" s="55">
        <f t="shared" si="6"/>
        <v>100</v>
      </c>
      <c r="G107" s="55">
        <f t="shared" si="6"/>
        <v>861100</v>
      </c>
      <c r="H107" s="26"/>
    </row>
    <row r="108" spans="1:8" ht="18" customHeight="1">
      <c r="A108" s="82"/>
      <c r="B108" s="41"/>
      <c r="C108" s="41" t="s">
        <v>131</v>
      </c>
      <c r="D108" s="54" t="s">
        <v>147</v>
      </c>
      <c r="E108" s="55">
        <v>861000</v>
      </c>
      <c r="F108" s="55">
        <v>100</v>
      </c>
      <c r="G108" s="55">
        <f>E108+F108</f>
        <v>861100</v>
      </c>
      <c r="H108" s="26"/>
    </row>
    <row r="109" spans="1:8" ht="18" customHeight="1">
      <c r="A109" s="87" t="s">
        <v>96</v>
      </c>
      <c r="B109" s="41"/>
      <c r="C109" s="41"/>
      <c r="D109" s="17" t="s">
        <v>100</v>
      </c>
      <c r="E109" s="43">
        <f>E110</f>
        <v>0</v>
      </c>
      <c r="F109" s="43">
        <f>F110</f>
        <v>7574</v>
      </c>
      <c r="G109" s="43">
        <f>G110</f>
        <v>7574</v>
      </c>
      <c r="H109" s="26"/>
    </row>
    <row r="110" spans="1:8" ht="18" customHeight="1">
      <c r="A110" s="81"/>
      <c r="B110" s="88" t="s">
        <v>97</v>
      </c>
      <c r="C110" s="41"/>
      <c r="D110" s="8" t="s">
        <v>101</v>
      </c>
      <c r="E110" s="42">
        <f>E111+E112</f>
        <v>0</v>
      </c>
      <c r="F110" s="42">
        <f>F111+F112</f>
        <v>7574</v>
      </c>
      <c r="G110" s="42">
        <f>G111+G112</f>
        <v>7574</v>
      </c>
      <c r="H110" s="26"/>
    </row>
    <row r="111" spans="1:8" ht="12.75">
      <c r="A111" s="81"/>
      <c r="B111" s="89"/>
      <c r="C111" s="41" t="s">
        <v>99</v>
      </c>
      <c r="D111" s="44" t="s">
        <v>102</v>
      </c>
      <c r="E111" s="42"/>
      <c r="F111" s="42">
        <v>260</v>
      </c>
      <c r="G111" s="42">
        <f>E111+F111</f>
        <v>260</v>
      </c>
      <c r="H111" s="26"/>
    </row>
    <row r="112" spans="1:8" ht="43.5" customHeight="1">
      <c r="A112" s="82"/>
      <c r="B112" s="90"/>
      <c r="C112" s="41" t="s">
        <v>79</v>
      </c>
      <c r="D112" s="44" t="s">
        <v>126</v>
      </c>
      <c r="E112" s="42"/>
      <c r="F112" s="42">
        <v>7314</v>
      </c>
      <c r="G112" s="42">
        <f>E112+F112</f>
        <v>7314</v>
      </c>
      <c r="H112" s="26"/>
    </row>
    <row r="113" spans="1:8" ht="12.75">
      <c r="A113" s="80">
        <v>710</v>
      </c>
      <c r="B113" s="27"/>
      <c r="C113" s="27"/>
      <c r="D113" s="17" t="s">
        <v>84</v>
      </c>
      <c r="E113" s="28">
        <f aca="true" t="shared" si="7" ref="E113:G114">E114</f>
        <v>2000</v>
      </c>
      <c r="F113" s="28">
        <f t="shared" si="7"/>
        <v>900</v>
      </c>
      <c r="G113" s="28">
        <f t="shared" si="7"/>
        <v>2900</v>
      </c>
      <c r="H113" s="26"/>
    </row>
    <row r="114" spans="1:8" ht="12.75">
      <c r="A114" s="81"/>
      <c r="B114" s="29" t="s">
        <v>66</v>
      </c>
      <c r="C114" s="29"/>
      <c r="D114" s="17" t="s">
        <v>85</v>
      </c>
      <c r="E114" s="30">
        <f t="shared" si="7"/>
        <v>2000</v>
      </c>
      <c r="F114" s="30">
        <f t="shared" si="7"/>
        <v>900</v>
      </c>
      <c r="G114" s="30">
        <f t="shared" si="7"/>
        <v>2900</v>
      </c>
      <c r="H114" s="26"/>
    </row>
    <row r="115" spans="1:8" ht="51">
      <c r="A115" s="82"/>
      <c r="B115" s="29"/>
      <c r="C115" s="29" t="s">
        <v>68</v>
      </c>
      <c r="D115" s="8" t="s">
        <v>149</v>
      </c>
      <c r="E115" s="30">
        <v>2000</v>
      </c>
      <c r="F115" s="30">
        <v>900</v>
      </c>
      <c r="G115" s="30">
        <f>E115+F115</f>
        <v>2900</v>
      </c>
      <c r="H115" s="26"/>
    </row>
    <row r="116" spans="1:8" ht="25.5">
      <c r="A116" s="80">
        <v>754</v>
      </c>
      <c r="B116" s="29"/>
      <c r="C116" s="29"/>
      <c r="D116" s="17" t="s">
        <v>128</v>
      </c>
      <c r="E116" s="30">
        <f aca="true" t="shared" si="8" ref="E116:G117">E117</f>
        <v>0</v>
      </c>
      <c r="F116" s="30">
        <f t="shared" si="8"/>
        <v>30000</v>
      </c>
      <c r="G116" s="30">
        <f t="shared" si="8"/>
        <v>30000</v>
      </c>
      <c r="H116" s="26"/>
    </row>
    <row r="117" spans="1:8" ht="12.75">
      <c r="A117" s="91"/>
      <c r="B117" s="29" t="s">
        <v>107</v>
      </c>
      <c r="C117" s="29"/>
      <c r="D117" s="8" t="s">
        <v>129</v>
      </c>
      <c r="E117" s="30">
        <f t="shared" si="8"/>
        <v>0</v>
      </c>
      <c r="F117" s="30">
        <f t="shared" si="8"/>
        <v>30000</v>
      </c>
      <c r="G117" s="30">
        <f t="shared" si="8"/>
        <v>30000</v>
      </c>
      <c r="H117" s="26"/>
    </row>
    <row r="118" spans="1:8" ht="51">
      <c r="A118" s="92"/>
      <c r="B118" s="29"/>
      <c r="C118" s="29" t="s">
        <v>99</v>
      </c>
      <c r="D118" s="8" t="s">
        <v>148</v>
      </c>
      <c r="E118" s="30"/>
      <c r="F118" s="30">
        <v>30000</v>
      </c>
      <c r="G118" s="30">
        <f>E118+F118</f>
        <v>30000</v>
      </c>
      <c r="H118" s="26"/>
    </row>
    <row r="119" spans="1:8" s="2" customFormat="1" ht="12.75">
      <c r="A119" s="77" t="s">
        <v>72</v>
      </c>
      <c r="B119" s="27"/>
      <c r="C119" s="27"/>
      <c r="D119" s="17" t="s">
        <v>31</v>
      </c>
      <c r="E119" s="28">
        <f aca="true" t="shared" si="9" ref="E119:G120">E120</f>
        <v>0</v>
      </c>
      <c r="F119" s="28">
        <f t="shared" si="9"/>
        <v>6000</v>
      </c>
      <c r="G119" s="28">
        <f t="shared" si="9"/>
        <v>6000</v>
      </c>
      <c r="H119" s="33"/>
    </row>
    <row r="120" spans="1:8" s="13" customFormat="1" ht="12.75">
      <c r="A120" s="78"/>
      <c r="B120" s="79" t="s">
        <v>73</v>
      </c>
      <c r="C120" s="29"/>
      <c r="D120" s="17" t="s">
        <v>39</v>
      </c>
      <c r="E120" s="30">
        <f t="shared" si="9"/>
        <v>0</v>
      </c>
      <c r="F120" s="30">
        <f t="shared" si="9"/>
        <v>6000</v>
      </c>
      <c r="G120" s="30">
        <f t="shared" si="9"/>
        <v>6000</v>
      </c>
      <c r="H120" s="26"/>
    </row>
    <row r="121" spans="1:8" ht="38.25">
      <c r="A121" s="78"/>
      <c r="B121" s="79"/>
      <c r="C121" s="29" t="s">
        <v>69</v>
      </c>
      <c r="D121" s="8" t="s">
        <v>95</v>
      </c>
      <c r="E121" s="30"/>
      <c r="F121" s="30">
        <v>6000</v>
      </c>
      <c r="G121" s="30">
        <f>E121+F121</f>
        <v>6000</v>
      </c>
      <c r="H121" s="26"/>
    </row>
    <row r="122" spans="1:8" ht="12.75">
      <c r="A122" s="77" t="s">
        <v>20</v>
      </c>
      <c r="B122" s="27"/>
      <c r="C122" s="29"/>
      <c r="D122" s="17" t="s">
        <v>21</v>
      </c>
      <c r="E122" s="28">
        <f aca="true" t="shared" si="10" ref="E122:G123">E123</f>
        <v>101064</v>
      </c>
      <c r="F122" s="28">
        <f t="shared" si="10"/>
        <v>23794</v>
      </c>
      <c r="G122" s="28">
        <f t="shared" si="10"/>
        <v>124858</v>
      </c>
      <c r="H122" s="26"/>
    </row>
    <row r="123" spans="1:8" s="13" customFormat="1" ht="12.75">
      <c r="A123" s="78"/>
      <c r="B123" s="79" t="s">
        <v>30</v>
      </c>
      <c r="C123" s="29"/>
      <c r="D123" s="8" t="s">
        <v>26</v>
      </c>
      <c r="E123" s="30">
        <f t="shared" si="10"/>
        <v>101064</v>
      </c>
      <c r="F123" s="30">
        <f t="shared" si="10"/>
        <v>23794</v>
      </c>
      <c r="G123" s="30">
        <f t="shared" si="10"/>
        <v>124858</v>
      </c>
      <c r="H123" s="26"/>
    </row>
    <row r="124" spans="1:8" ht="38.25">
      <c r="A124" s="78"/>
      <c r="B124" s="78"/>
      <c r="C124" s="29" t="s">
        <v>69</v>
      </c>
      <c r="D124" s="8" t="s">
        <v>150</v>
      </c>
      <c r="E124" s="30">
        <v>101064</v>
      </c>
      <c r="F124" s="30">
        <v>23794</v>
      </c>
      <c r="G124" s="30">
        <f>E124+F124</f>
        <v>124858</v>
      </c>
      <c r="H124" s="26"/>
    </row>
    <row r="125" spans="1:8" s="2" customFormat="1" ht="25.5">
      <c r="A125" s="77" t="s">
        <v>42</v>
      </c>
      <c r="B125" s="27"/>
      <c r="C125" s="27"/>
      <c r="D125" s="17" t="s">
        <v>44</v>
      </c>
      <c r="E125" s="28">
        <f aca="true" t="shared" si="11" ref="E125:G126">E126</f>
        <v>0</v>
      </c>
      <c r="F125" s="28">
        <f t="shared" si="11"/>
        <v>0</v>
      </c>
      <c r="G125" s="28">
        <f t="shared" si="11"/>
        <v>0</v>
      </c>
      <c r="H125" s="33"/>
    </row>
    <row r="126" spans="1:8" s="13" customFormat="1" ht="12.75">
      <c r="A126" s="78"/>
      <c r="B126" s="79" t="s">
        <v>43</v>
      </c>
      <c r="C126" s="29"/>
      <c r="D126" s="52" t="s">
        <v>45</v>
      </c>
      <c r="E126" s="30">
        <f t="shared" si="11"/>
        <v>0</v>
      </c>
      <c r="F126" s="30">
        <f t="shared" si="11"/>
        <v>0</v>
      </c>
      <c r="G126" s="30">
        <f t="shared" si="11"/>
        <v>0</v>
      </c>
      <c r="H126" s="26"/>
    </row>
    <row r="127" spans="1:8" ht="12.75">
      <c r="A127" s="78"/>
      <c r="B127" s="78"/>
      <c r="C127" s="29" t="s">
        <v>69</v>
      </c>
      <c r="D127" s="8" t="s">
        <v>45</v>
      </c>
      <c r="E127" s="30"/>
      <c r="F127" s="30"/>
      <c r="G127" s="30">
        <f>E127+F127</f>
        <v>0</v>
      </c>
      <c r="H127" s="26"/>
    </row>
    <row r="128" spans="1:8" s="2" customFormat="1" ht="12.75">
      <c r="A128" s="80">
        <v>926</v>
      </c>
      <c r="B128" s="36"/>
      <c r="C128" s="27"/>
      <c r="D128" s="17" t="s">
        <v>25</v>
      </c>
      <c r="E128" s="28">
        <f aca="true" t="shared" si="12" ref="E128:G129">E129</f>
        <v>375124</v>
      </c>
      <c r="F128" s="28">
        <f t="shared" si="12"/>
        <v>-268640.89</v>
      </c>
      <c r="G128" s="28">
        <f t="shared" si="12"/>
        <v>106483.10999999999</v>
      </c>
      <c r="H128" s="33"/>
    </row>
    <row r="129" spans="1:8" ht="12.75">
      <c r="A129" s="81"/>
      <c r="B129" s="37">
        <v>92601</v>
      </c>
      <c r="C129" s="29"/>
      <c r="D129" s="8" t="s">
        <v>19</v>
      </c>
      <c r="E129" s="30">
        <f t="shared" si="12"/>
        <v>375124</v>
      </c>
      <c r="F129" s="30">
        <f t="shared" si="12"/>
        <v>-268640.89</v>
      </c>
      <c r="G129" s="30">
        <f t="shared" si="12"/>
        <v>106483.10999999999</v>
      </c>
      <c r="H129" s="26"/>
    </row>
    <row r="130" spans="1:8" ht="90" customHeight="1">
      <c r="A130" s="82"/>
      <c r="B130" s="37"/>
      <c r="C130" s="29" t="s">
        <v>79</v>
      </c>
      <c r="D130" s="8" t="s">
        <v>151</v>
      </c>
      <c r="E130" s="30">
        <v>375124</v>
      </c>
      <c r="F130" s="30">
        <v>-268640.89</v>
      </c>
      <c r="G130" s="30">
        <f>E130+F130</f>
        <v>106483.10999999999</v>
      </c>
      <c r="H130" s="26"/>
    </row>
    <row r="131" spans="1:8" ht="12.75">
      <c r="A131" s="77" t="s">
        <v>83</v>
      </c>
      <c r="B131" s="78"/>
      <c r="C131" s="78"/>
      <c r="D131" s="78"/>
      <c r="E131" s="30">
        <v>25316632.92</v>
      </c>
      <c r="F131" s="30"/>
      <c r="G131" s="30">
        <f>E131+F131</f>
        <v>25316632.92</v>
      </c>
      <c r="H131" s="26"/>
    </row>
    <row r="132" spans="1:8" ht="12.75">
      <c r="A132" s="27"/>
      <c r="B132" s="27"/>
      <c r="C132" s="27"/>
      <c r="D132" s="17" t="s">
        <v>9</v>
      </c>
      <c r="E132" s="28">
        <f>E113+E119+E122+E125+E128+E109+E116+E106</f>
        <v>1339188</v>
      </c>
      <c r="F132" s="28">
        <f>F113+F119+F122+F125+F128+F109+F116+F106</f>
        <v>-200272.89</v>
      </c>
      <c r="G132" s="28">
        <f>G113+G119+G122+G125+G128+G109+G116+G106</f>
        <v>1138915.1099999999</v>
      </c>
      <c r="H132" s="26"/>
    </row>
    <row r="133" spans="1:8" ht="12.75">
      <c r="A133" s="38"/>
      <c r="B133" s="38"/>
      <c r="C133" s="38"/>
      <c r="D133" s="39" t="s">
        <v>82</v>
      </c>
      <c r="E133" s="40">
        <f>E131+E132</f>
        <v>26655820.92</v>
      </c>
      <c r="F133" s="40">
        <f>F131+F132</f>
        <v>-200272.89</v>
      </c>
      <c r="G133" s="40">
        <f>G131+G132</f>
        <v>26455548.03</v>
      </c>
      <c r="H133" s="26"/>
    </row>
    <row r="134" spans="1:7" ht="15">
      <c r="A134" s="6"/>
      <c r="B134" s="6"/>
      <c r="C134" s="6"/>
      <c r="D134" s="15"/>
      <c r="E134" s="4"/>
      <c r="F134" s="4"/>
      <c r="G134" s="4"/>
    </row>
    <row r="135" spans="1:7" ht="12.75">
      <c r="A135" s="6"/>
      <c r="B135" s="6"/>
      <c r="C135" s="6"/>
      <c r="E135" s="4"/>
      <c r="F135" s="9"/>
      <c r="G135" s="4"/>
    </row>
    <row r="136" spans="1:7" ht="12.75">
      <c r="A136" s="6"/>
      <c r="B136" s="6"/>
      <c r="C136" s="6"/>
      <c r="D136" s="14"/>
      <c r="E136" s="4"/>
      <c r="F136" s="9"/>
      <c r="G136" s="4"/>
    </row>
    <row r="137" spans="4:6" ht="12.75">
      <c r="D137" s="16"/>
      <c r="F137" s="10"/>
    </row>
    <row r="138" spans="4:6" ht="12.75">
      <c r="D138" s="16"/>
      <c r="F138" s="10"/>
    </row>
    <row r="139" spans="4:6" ht="12.75">
      <c r="D139" s="16"/>
      <c r="F139" s="10"/>
    </row>
    <row r="140" spans="4:6" ht="12.75">
      <c r="D140" s="16"/>
      <c r="F140" s="9"/>
    </row>
    <row r="141" ht="12.75">
      <c r="F141" s="10"/>
    </row>
  </sheetData>
  <sheetProtection/>
  <mergeCells count="52">
    <mergeCell ref="A113:A115"/>
    <mergeCell ref="A116:A118"/>
    <mergeCell ref="B51:B52"/>
    <mergeCell ref="B55:B56"/>
    <mergeCell ref="C72:C73"/>
    <mergeCell ref="B71:B73"/>
    <mergeCell ref="A119:A121"/>
    <mergeCell ref="B120:B121"/>
    <mergeCell ref="A85:A103"/>
    <mergeCell ref="B100:B101"/>
    <mergeCell ref="B86:B99"/>
    <mergeCell ref="A106:A108"/>
    <mergeCell ref="B81:B83"/>
    <mergeCell ref="A76:A84"/>
    <mergeCell ref="A131:D131"/>
    <mergeCell ref="A122:A124"/>
    <mergeCell ref="A125:A127"/>
    <mergeCell ref="B123:B124"/>
    <mergeCell ref="A128:A130"/>
    <mergeCell ref="B126:B127"/>
    <mergeCell ref="A109:A112"/>
    <mergeCell ref="B110:B112"/>
    <mergeCell ref="B31:B32"/>
    <mergeCell ref="A48:A52"/>
    <mergeCell ref="A54:A63"/>
    <mergeCell ref="B57:B63"/>
    <mergeCell ref="C95:C99"/>
    <mergeCell ref="A70:A75"/>
    <mergeCell ref="B74:B75"/>
    <mergeCell ref="C90:C94"/>
    <mergeCell ref="C79:C80"/>
    <mergeCell ref="B77:B80"/>
    <mergeCell ref="C11:C12"/>
    <mergeCell ref="C13:C14"/>
    <mergeCell ref="A15:A18"/>
    <mergeCell ref="B16:B18"/>
    <mergeCell ref="B20:B22"/>
    <mergeCell ref="A67:A69"/>
    <mergeCell ref="B40:B41"/>
    <mergeCell ref="B68:B69"/>
    <mergeCell ref="A64:A66"/>
    <mergeCell ref="A30:A32"/>
    <mergeCell ref="A2:A6"/>
    <mergeCell ref="B3:B6"/>
    <mergeCell ref="B34:B39"/>
    <mergeCell ref="A33:A47"/>
    <mergeCell ref="B42:B47"/>
    <mergeCell ref="A23:A29"/>
    <mergeCell ref="A7:A14"/>
    <mergeCell ref="B10:B14"/>
    <mergeCell ref="B26:B27"/>
    <mergeCell ref="A19:A22"/>
  </mergeCells>
  <printOptions/>
  <pageMargins left="0.3937007874015748" right="0.15748031496062992" top="0.54" bottom="0.33" header="0.19" footer="0.27"/>
  <pageSetup horizontalDpi="600" verticalDpi="600" orientation="portrait" paperSize="9" r:id="rId1"/>
  <headerFooter alignWithMargins="0">
    <oddHeader>&amp;CZał. Nr  2 a  do Uchwały Rady Miejskiej w Jezioranach  Nr VIII/ 40 /11 z dnia 30  czerwca  2011 Uzupełnienia do  zmian wydatków w budżecie gminy na rok 2011</oddHead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urbanika</dc:creator>
  <cp:keywords/>
  <dc:description/>
  <cp:lastModifiedBy>urzad</cp:lastModifiedBy>
  <cp:lastPrinted>2011-07-17T19:41:49Z</cp:lastPrinted>
  <dcterms:created xsi:type="dcterms:W3CDTF">2010-02-10T06:47:56Z</dcterms:created>
  <dcterms:modified xsi:type="dcterms:W3CDTF">2011-08-24T12:15:04Z</dcterms:modified>
  <cp:category/>
  <cp:version/>
  <cp:contentType/>
  <cp:contentStatus/>
</cp:coreProperties>
</file>