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 2b" sheetId="1" r:id="rId1"/>
    <sheet name="4 " sheetId="2" r:id="rId2"/>
    <sheet name="5" sheetId="3" r:id="rId3"/>
  </sheets>
  <definedNames/>
  <calcPr fullCalcOnLoad="1"/>
</workbook>
</file>

<file path=xl/sharedStrings.xml><?xml version="1.0" encoding="utf-8"?>
<sst xmlns="http://schemas.openxmlformats.org/spreadsheetml/2006/main" count="295" uniqueCount="181">
  <si>
    <t>4.</t>
  </si>
  <si>
    <t>§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</si>
  <si>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</si>
  <si>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</si>
  <si>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</si>
  <si>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</si>
  <si>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</si>
  <si>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</si>
  <si>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</si>
  <si>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</si>
  <si>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</si>
  <si>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</si>
  <si>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</si>
  <si>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</si>
  <si>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</si>
  <si>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</si>
  <si>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</si>
  <si>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</si>
  <si>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</si>
  <si>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</si>
  <si>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</si>
  <si>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</si>
  <si>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</si>
  <si>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</si>
  <si>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</si>
  <si>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</si>
  <si>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</si>
  <si>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</si>
  <si>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</si>
  <si>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</si>
  <si>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</si>
  <si>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</si>
  <si>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</si>
  <si>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</si>
  <si>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</si>
  <si>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</si>
  <si>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</si>
  <si>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</si>
  <si>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</si>
  <si>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</si>
  <si>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</si>
  <si>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</si>
  <si>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Planowane dochody</t>
  </si>
  <si>
    <t>Nadwyżka (1-2)</t>
  </si>
  <si>
    <t>Deficyt (1-2)</t>
  </si>
  <si>
    <t>Finansowanie (Przychody - Rozchody)</t>
  </si>
  <si>
    <t>Prywatyzacja majątku j.s.t.</t>
  </si>
  <si>
    <t>Obligacje skarbowe</t>
  </si>
  <si>
    <t>§  931</t>
  </si>
  <si>
    <t>Rozchody ogółem :</t>
  </si>
  <si>
    <t>Razem kredyty i pożyczki bez UE</t>
  </si>
  <si>
    <t>§ 950</t>
  </si>
  <si>
    <t>budżet 2011</t>
  </si>
  <si>
    <t>Razem splaty kre i poż.</t>
  </si>
  <si>
    <t>Pożyczki na finansowanie zadań realizowanych z udziałem środków pochodzących z budżetu UE</t>
  </si>
  <si>
    <t xml:space="preserve">      Przychody i rozchody  budżetu gminy  w 2011 r.</t>
  </si>
  <si>
    <t>URM    31.03.2011</t>
  </si>
  <si>
    <t xml:space="preserve">Wydatki* na programy i projekty realizowane ze środków pochodzących z funduszy strukturalnych i Funduszu Spójności oraz pozostałe środki pochodzące ze źródeł zagranicznych nie podlegających zwrotowi. 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</si>
  <si>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</si>
  <si>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</si>
  <si>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</si>
  <si>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</si>
  <si>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</si>
  <si>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</si>
  <si>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Środki
z budżetu krajowego</t>
  </si>
  <si>
    <t>Środki
z budżetu UE</t>
  </si>
  <si>
    <t>2010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</si>
  <si>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</si>
  <si>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</si>
  <si>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</si>
  <si>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</si>
  <si>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</si>
  <si>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</si>
  <si>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</si>
  <si>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</si>
  <si>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</si>
  <si>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</si>
  <si>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</si>
  <si>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Wydatki majątkowe razem:</t>
  </si>
  <si>
    <t>x</t>
  </si>
  <si>
    <t>1.4</t>
  </si>
  <si>
    <t>Program:</t>
  </si>
  <si>
    <t>Regionalny Program Warmia i Mazury; Priorytet 5 Infrastrukrura transportowa regionalna i lokalna; Działanie 5.1 Rozbudowa i modernizacja infrastruktury transportowej warunkującej rozwój regionalny; Poddziałanie 5.1.6 Infrastruktura drogowa warunkująca rozwójregionalny  "Budowa obwodnicy Jezioran"</t>
  </si>
  <si>
    <t>Priorytet:</t>
  </si>
  <si>
    <t>Działanie:</t>
  </si>
  <si>
    <t>Nazwa projektu:</t>
  </si>
  <si>
    <t>Razem wydatki:</t>
  </si>
  <si>
    <t>600-60016-6057,6059</t>
  </si>
  <si>
    <t>2011 r.</t>
  </si>
  <si>
    <t>2012 r.</t>
  </si>
  <si>
    <t>2013 r.***</t>
  </si>
  <si>
    <t>1.7</t>
  </si>
  <si>
    <t>Regionalny Program Operacyjny Warmia i Mazury na lata 2007-2013, Oś IV rozwój, restrukturyzacja i rewitalizacja miast, działanie 4.2 rewitalizacja miast - "Rewitalizacja śródmieścia miasta Jeziorany"</t>
  </si>
  <si>
    <t>700-70005-6057,6059</t>
  </si>
  <si>
    <t>2.8</t>
  </si>
  <si>
    <t>Program</t>
  </si>
  <si>
    <t>Regionalny Program Operacyjny Warmia - Mazury 2007-2013, Oś 3 infrastruktura Społeczna Działanie 3.1 Inwestycje w infrastrukturę edukacyjną "Rozbudowa oraz wyposażenie w sprzęt i pomoce naukowe Zespołu Szkół Ponadgimnazjalnych w Jezioranach"</t>
  </si>
  <si>
    <t>Priorytet</t>
  </si>
  <si>
    <t>Działanie</t>
  </si>
  <si>
    <t>Nazwa projektu</t>
  </si>
  <si>
    <t>Razem wydatki</t>
  </si>
  <si>
    <t>801-80130</t>
  </si>
  <si>
    <t>2012r</t>
  </si>
  <si>
    <t>Program Operacyjny KAPITAŁ LUDZKI,priorytet VII. Promocja integracji społecznej, D z i ł a n i e  7.1. Rozwój i upowszechnianie aktywnej integracji;Poddziałanie 7.1.1. Rozwój i upowszechnianie aktywnej integracji przez OPS  w ramach Projektu systemowego                                                                                                                                                                                                        Rozwój osobisty poprzez pracę u podstaw - wyjściem na prostą</t>
  </si>
  <si>
    <t>853-85395</t>
  </si>
  <si>
    <t>2010 r</t>
  </si>
  <si>
    <t>2011 r</t>
  </si>
  <si>
    <t>1.11</t>
  </si>
  <si>
    <t>PROGRAM ROZWOJU OBSZARÓW WIEJSKICH, Oś 3 Jakość życia na obszarach wiejskich i różnicowanie gospodarki wiejskiej, Działanie 3.2.1                                                                                                                               "Budowa kanalizacji sanitarnej i oczyszczalni ścieków we Franknowie"</t>
  </si>
  <si>
    <t>900-90001-6057,9</t>
  </si>
  <si>
    <t>1.12</t>
  </si>
  <si>
    <t>PROGRAM ROZWOJU OBSZARÓW WIEJSKICH, Oś 3 Jakość życia na obszarach wiejskich i różnicowanie gospodarki wiejskiej, Działanie 3.2.1                                                                                                                               "Budowa kanalizacji sanitarnej i oczyszczalni ścieków w Radostowie"</t>
  </si>
  <si>
    <t>1.14</t>
  </si>
  <si>
    <t xml:space="preserve">                                 PROGRAM ROZWOJU OBSZARÓW WIEJSKICH,  Działanie II Odnowa i Rozwój Wsi                                                                                                                                                                                                                        "Budowa i doposażenie boiska w  miejscowosci Wojtówko"</t>
  </si>
  <si>
    <t>926-92601-6057,6059</t>
  </si>
  <si>
    <t xml:space="preserve">                                 PROGRAM ROZWOJU OBSZARÓW WIEJSKICH,  Działanie II Odnowa i Rozwój Wsi                                                                                                                                                                                      "Budowa i doposażenie boiska w  miejscowosci Radostowo"</t>
  </si>
  <si>
    <t>1.16</t>
  </si>
  <si>
    <t xml:space="preserve">                                 PROGRAM ROZWOJU OBSZARÓW WIEJSKICH,  Działanie II Odnowa i Rozwój Wsi                                                                                                                                                                                      "Budowa i doposażenie boiska w  miejscowosci Potryty"</t>
  </si>
  <si>
    <t>926-92601-6057,9</t>
  </si>
  <si>
    <t xml:space="preserve">                                 PROGRAM ROZWOJU OBSZARÓW WIEJSKICH,  Działanie II Odnowa i Rozwój Wsi                                                                                                                                                                                      "Budowa i doposażenie boiska w  miejscowosci Jeziorany"</t>
  </si>
  <si>
    <t>1.17</t>
  </si>
  <si>
    <t>Regionalny Program Operacyjny Warmia i Mazury na lata 2007-2013, Oś IV rozwój, restrukturyzacja i rewitalizacja miast, działanie 4.2 rewitalizacja miast - "Ciąg rekreacyjno - spacerowy za UM -FOSA"</t>
  </si>
  <si>
    <t>926-92695-6057,9</t>
  </si>
  <si>
    <t>2012 r.***</t>
  </si>
  <si>
    <t>1.21</t>
  </si>
  <si>
    <t xml:space="preserve"> Program Rozwoju Obszarów Wiejskich na lata 2007-2013 w zakresie działania "Odnowa i rozwój wsi" - Modernizacja świetlicy w msc. Kikity</t>
  </si>
  <si>
    <t>921-92109-6228,6229</t>
  </si>
  <si>
    <t>1.24</t>
  </si>
  <si>
    <t>Program Rozwoju Obszarów Wiejskich na lata 2007-20013 w zakresie działania "Odnowa i rozwó wsi" -Zakup wyposażenia dla Miejskiego Ośrodka Kultury w Jezioranach</t>
  </si>
  <si>
    <t>1.25</t>
  </si>
  <si>
    <t>Program rozwoju Obszarów Wiejskich na lata 2007-2013 w zakresie działania "Odnowa i rozwój wsi" - Budowa świetlicy w Kiersztanowie</t>
  </si>
  <si>
    <t>,</t>
  </si>
  <si>
    <t>Wydatki bieżące razem:</t>
  </si>
  <si>
    <t>2.1</t>
  </si>
  <si>
    <t>PROGRAM UCZENIE SIĘ PRZEZ CAŁE ŻYCIE COMENIUS PARTNERSKI PROJEKT COMENIUS</t>
  </si>
  <si>
    <t>801-80110</t>
  </si>
  <si>
    <t>…7,9</t>
  </si>
  <si>
    <t>2.2</t>
  </si>
  <si>
    <t>...7,9</t>
  </si>
  <si>
    <t>Ogółem (1+2)</t>
  </si>
  <si>
    <t>"Aktywna wieś Warmii, Mazur i Powiśla - 2011"; Działanie 1: Mała Infrastruktura Wiejska; Zadanie "Nasza wieś przyjazna dzieciom"</t>
  </si>
  <si>
    <t>Dział</t>
  </si>
  <si>
    <t>Rozdz</t>
  </si>
  <si>
    <t>§**</t>
  </si>
  <si>
    <t>Wydatki majątkowe</t>
  </si>
  <si>
    <t xml:space="preserve"> Wykonanie roku 2010</t>
  </si>
  <si>
    <t>Budżet 2011</t>
  </si>
  <si>
    <t xml:space="preserve">w tym kredyt </t>
  </si>
  <si>
    <t>GOSPODARKA KOMUNALNA I OCHRONA ŚRODOWISKA</t>
  </si>
  <si>
    <t>Gospodarka ściekowa i ochrona wód</t>
  </si>
  <si>
    <t>Wydatki na zakup i objecie akcji,wniesienie wkładów do spółek prawa handlowego</t>
  </si>
  <si>
    <t>z przeznaczeniem  na budowę kanalizacji Tłokowo</t>
  </si>
  <si>
    <t>KULTURA I OCHRONA DZIEDZICTWA NARODOWEGO</t>
  </si>
  <si>
    <t>Domy i ośrodki kultury, świetlice i kluby</t>
  </si>
  <si>
    <t xml:space="preserve">Dotacje celowe z budżetu na finansowanie lub dofinansowanie kosztów realizacji inwestycji i zakupów inwestycyjnych innych jednostek sektora finansów publicznych </t>
  </si>
  <si>
    <t>Dotacje celowe z budżetu na finanso-wanie lub dofinansowanie kosztów realizacji inwestycji i zakupów inwes tycyjnych innych jednostek sektora finansów publicznych(modernizacja świetlicy we Franknowie-20.000 zł , w Studnicy -8.000 zł ).</t>
  </si>
  <si>
    <t>Zakup samochodu</t>
  </si>
  <si>
    <t>Wykonanie istalacji wod-kan, co w świetlicy w Kierszanowie</t>
  </si>
  <si>
    <t>Remont świetlic w Studziance i Piszewie</t>
  </si>
  <si>
    <t>Zakup wyposażenia dla MOK</t>
  </si>
  <si>
    <t>Modernizacja swietlicy w Kikitach</t>
  </si>
  <si>
    <t>Budowa świetlicy w Kiersztanowie</t>
  </si>
  <si>
    <t>RAZEM</t>
  </si>
  <si>
    <t>w tym UE</t>
  </si>
  <si>
    <t>Biblioteki</t>
  </si>
  <si>
    <t>Modernizcja dachu i schodów</t>
  </si>
  <si>
    <t xml:space="preserve">w tym: na wyprzedzające finansowanie </t>
  </si>
  <si>
    <t xml:space="preserve">        poza wyprzedzającym finansowaniem</t>
  </si>
  <si>
    <t>Spłaty pożyczek otrzymanych na finanso-wanie zadań realizowanych z udziałem środków pochodzących z budżetu UE</t>
  </si>
  <si>
    <t xml:space="preserve">w tym na wyprzedzajace finansowanie </t>
  </si>
  <si>
    <t xml:space="preserve">    poza wyprzedzającym finansowaniem</t>
  </si>
  <si>
    <t>URM czerwiec 24.06.11</t>
  </si>
  <si>
    <t>URM 30.06.2011</t>
  </si>
  <si>
    <t xml:space="preserve">w tym  spłaty kredytów i pożyczek zaciągniętych wcześniej </t>
  </si>
  <si>
    <t>projekt</t>
  </si>
  <si>
    <t xml:space="preserve">Załącznik Nr 2b do  Uchwały Rady Miesjkiej w Jezioranach Nr VIII/40 /2011    z dnia 30 czerwca 2011 roku w sprawie zmian w budżecie gminy Jeziorany na rok 2011  - Pozostałe wydatki majątkowe </t>
  </si>
  <si>
    <t>*</t>
  </si>
  <si>
    <t>UR 30.06.11</t>
  </si>
  <si>
    <t>URM 30.06.11</t>
  </si>
  <si>
    <t xml:space="preserve">       splaty pozyczek na wyprzedzające </t>
  </si>
  <si>
    <t>NIE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</si>
</sst>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"/>
    <numFmt numFmtId="177" formatCode="0.0"/>
  </numFmts>
  <fonts count="62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"/>
      <family val="2"/>
    </font>
    <font>
      <i/>
      <sz val="8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name val="Arial"/>
      <family val="0"/>
    </font>
    <font>
      <sz val="6"/>
      <name val="Arial"/>
      <family val="0"/>
    </font>
    <font>
      <sz val="7"/>
      <name val="Arial"/>
      <family val="2"/>
    </font>
    <font>
      <b/>
      <sz val="8"/>
      <name val="Times New Roman"/>
      <family val="1"/>
    </font>
    <font>
      <sz val="7"/>
      <name val="Arial CE"/>
      <family val="0"/>
    </font>
    <font>
      <b/>
      <sz val="10"/>
      <name val="Arial CE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56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0" fillId="0" borderId="32" xfId="0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4" fontId="2" fillId="0" borderId="32" xfId="0" applyNumberFormat="1" applyFont="1" applyBorder="1" applyAlignment="1">
      <alignment vertical="center"/>
    </xf>
    <xf numFmtId="4" fontId="7" fillId="0" borderId="32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4" fontId="12" fillId="0" borderId="10" xfId="0" applyNumberFormat="1" applyFont="1" applyBorder="1" applyAlignment="1">
      <alignment vertical="center"/>
    </xf>
    <xf numFmtId="0" fontId="7" fillId="0" borderId="0" xfId="53" applyFont="1">
      <alignment/>
      <protection/>
    </xf>
    <xf numFmtId="0" fontId="7" fillId="0" borderId="0" xfId="53" applyFont="1" applyAlignment="1">
      <alignment wrapText="1"/>
      <protection/>
    </xf>
    <xf numFmtId="0" fontId="9" fillId="33" borderId="10" xfId="53" applyFont="1" applyFill="1" applyBorder="1" applyAlignment="1">
      <alignment horizontal="center" vertical="center" wrapText="1"/>
      <protection/>
    </xf>
    <xf numFmtId="0" fontId="9" fillId="33" borderId="32" xfId="53" applyFont="1" applyFill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center" vertical="center"/>
      <protection/>
    </xf>
    <xf numFmtId="0" fontId="14" fillId="0" borderId="10" xfId="53" applyFont="1" applyBorder="1" applyAlignment="1">
      <alignment horizontal="center" vertical="center" wrapText="1"/>
      <protection/>
    </xf>
    <xf numFmtId="0" fontId="14" fillId="0" borderId="32" xfId="53" applyFont="1" applyBorder="1" applyAlignment="1">
      <alignment horizontal="center" vertical="center"/>
      <protection/>
    </xf>
    <xf numFmtId="0" fontId="9" fillId="0" borderId="33" xfId="53" applyFont="1" applyBorder="1" applyAlignment="1">
      <alignment horizontal="center"/>
      <protection/>
    </xf>
    <xf numFmtId="0" fontId="9" fillId="0" borderId="33" xfId="53" applyFont="1" applyBorder="1">
      <alignment/>
      <protection/>
    </xf>
    <xf numFmtId="4" fontId="9" fillId="0" borderId="33" xfId="53" applyNumberFormat="1" applyFont="1" applyBorder="1">
      <alignment/>
      <protection/>
    </xf>
    <xf numFmtId="0" fontId="9" fillId="0" borderId="0" xfId="53" applyFont="1">
      <alignment/>
      <protection/>
    </xf>
    <xf numFmtId="0" fontId="7" fillId="0" borderId="34" xfId="53" applyFont="1" applyBorder="1" applyAlignment="1">
      <alignment horizontal="left"/>
      <protection/>
    </xf>
    <xf numFmtId="0" fontId="7" fillId="0" borderId="34" xfId="53" applyFont="1" applyBorder="1" applyAlignment="1">
      <alignment horizontal="left" wrapText="1"/>
      <protection/>
    </xf>
    <xf numFmtId="4" fontId="7" fillId="0" borderId="34" xfId="53" applyNumberFormat="1" applyFont="1" applyBorder="1" applyAlignment="1">
      <alignment horizontal="left"/>
      <protection/>
    </xf>
    <xf numFmtId="4" fontId="7" fillId="0" borderId="35" xfId="53" applyNumberFormat="1" applyFont="1" applyBorder="1" applyAlignment="1">
      <alignment horizontal="left"/>
      <protection/>
    </xf>
    <xf numFmtId="0" fontId="7" fillId="0" borderId="34" xfId="53" applyFont="1" applyBorder="1">
      <alignment/>
      <protection/>
    </xf>
    <xf numFmtId="0" fontId="7" fillId="0" borderId="34" xfId="53" applyFont="1" applyBorder="1" applyAlignment="1">
      <alignment wrapText="1"/>
      <protection/>
    </xf>
    <xf numFmtId="4" fontId="7" fillId="0" borderId="34" xfId="53" applyNumberFormat="1" applyFont="1" applyBorder="1">
      <alignment/>
      <protection/>
    </xf>
    <xf numFmtId="4" fontId="7" fillId="0" borderId="35" xfId="53" applyNumberFormat="1" applyFont="1" applyBorder="1" applyAlignment="1">
      <alignment/>
      <protection/>
    </xf>
    <xf numFmtId="0" fontId="7" fillId="0" borderId="36" xfId="53" applyFont="1" applyBorder="1" applyAlignment="1">
      <alignment horizontal="center"/>
      <protection/>
    </xf>
    <xf numFmtId="0" fontId="15" fillId="0" borderId="30" xfId="53" applyFont="1" applyBorder="1" applyAlignment="1">
      <alignment vertical="top" wrapText="1"/>
      <protection/>
    </xf>
    <xf numFmtId="0" fontId="7" fillId="0" borderId="10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 wrapText="1"/>
      <protection/>
    </xf>
    <xf numFmtId="4" fontId="7" fillId="0" borderId="10" xfId="53" applyNumberFormat="1" applyFont="1" applyBorder="1" applyAlignment="1">
      <alignment horizontal="center"/>
      <protection/>
    </xf>
    <xf numFmtId="0" fontId="9" fillId="0" borderId="10" xfId="53" applyFont="1" applyBorder="1" applyAlignment="1">
      <alignment horizontal="center" wrapText="1"/>
      <protection/>
    </xf>
    <xf numFmtId="0" fontId="15" fillId="0" borderId="10" xfId="53" applyFont="1" applyBorder="1">
      <alignment/>
      <protection/>
    </xf>
    <xf numFmtId="0" fontId="7" fillId="0" borderId="10" xfId="53" applyFont="1" applyBorder="1">
      <alignment/>
      <protection/>
    </xf>
    <xf numFmtId="0" fontId="7" fillId="0" borderId="10" xfId="53" applyFont="1" applyBorder="1" applyAlignment="1">
      <alignment wrapText="1"/>
      <protection/>
    </xf>
    <xf numFmtId="0" fontId="0" fillId="0" borderId="13" xfId="0" applyBorder="1" applyAlignment="1">
      <alignment/>
    </xf>
    <xf numFmtId="0" fontId="9" fillId="0" borderId="10" xfId="53" applyFont="1" applyBorder="1" applyAlignment="1">
      <alignment horizontal="center"/>
      <protection/>
    </xf>
    <xf numFmtId="0" fontId="15" fillId="0" borderId="10" xfId="53" applyFont="1" applyBorder="1" applyAlignment="1">
      <alignment vertical="top" wrapText="1"/>
      <protection/>
    </xf>
    <xf numFmtId="0" fontId="7" fillId="0" borderId="37" xfId="53" applyFont="1" applyBorder="1">
      <alignment/>
      <protection/>
    </xf>
    <xf numFmtId="0" fontId="7" fillId="0" borderId="37" xfId="53" applyFont="1" applyBorder="1" applyAlignment="1">
      <alignment wrapText="1"/>
      <protection/>
    </xf>
    <xf numFmtId="4" fontId="7" fillId="0" borderId="37" xfId="53" applyNumberFormat="1" applyFont="1" applyBorder="1">
      <alignment/>
      <protection/>
    </xf>
    <xf numFmtId="4" fontId="7" fillId="0" borderId="38" xfId="53" applyNumberFormat="1" applyFont="1" applyBorder="1" applyAlignment="1">
      <alignment/>
      <protection/>
    </xf>
    <xf numFmtId="3" fontId="7" fillId="0" borderId="37" xfId="53" applyNumberFormat="1" applyFont="1" applyBorder="1">
      <alignment/>
      <protection/>
    </xf>
    <xf numFmtId="3" fontId="7" fillId="0" borderId="38" xfId="53" applyNumberFormat="1" applyFont="1" applyBorder="1" applyAlignment="1">
      <alignment/>
      <protection/>
    </xf>
    <xf numFmtId="0" fontId="7" fillId="0" borderId="39" xfId="53" applyFont="1" applyBorder="1">
      <alignment/>
      <protection/>
    </xf>
    <xf numFmtId="3" fontId="7" fillId="0" borderId="39" xfId="53" applyNumberFormat="1" applyFont="1" applyBorder="1">
      <alignment/>
      <protection/>
    </xf>
    <xf numFmtId="3" fontId="7" fillId="0" borderId="34" xfId="53" applyNumberFormat="1" applyFont="1" applyBorder="1">
      <alignment/>
      <protection/>
    </xf>
    <xf numFmtId="0" fontId="7" fillId="0" borderId="34" xfId="53" applyFont="1" applyBorder="1" applyAlignment="1">
      <alignment horizontal="right"/>
      <protection/>
    </xf>
    <xf numFmtId="0" fontId="15" fillId="0" borderId="30" xfId="53" applyFont="1" applyBorder="1">
      <alignment/>
      <protection/>
    </xf>
    <xf numFmtId="0" fontId="0" fillId="0" borderId="36" xfId="0" applyBorder="1" applyAlignment="1">
      <alignment/>
    </xf>
    <xf numFmtId="0" fontId="15" fillId="0" borderId="36" xfId="53" applyFont="1" applyBorder="1" applyAlignment="1">
      <alignment vertical="top" wrapText="1"/>
      <protection/>
    </xf>
    <xf numFmtId="0" fontId="7" fillId="0" borderId="32" xfId="53" applyFont="1" applyBorder="1">
      <alignment/>
      <protection/>
    </xf>
    <xf numFmtId="0" fontId="7" fillId="0" borderId="40" xfId="53" applyFont="1" applyBorder="1" applyAlignment="1">
      <alignment wrapText="1"/>
      <protection/>
    </xf>
    <xf numFmtId="0" fontId="9" fillId="0" borderId="34" xfId="53" applyFont="1" applyBorder="1" applyAlignment="1">
      <alignment horizontal="center"/>
      <protection/>
    </xf>
    <xf numFmtId="0" fontId="9" fillId="0" borderId="34" xfId="53" applyFont="1" applyBorder="1">
      <alignment/>
      <protection/>
    </xf>
    <xf numFmtId="4" fontId="9" fillId="0" borderId="34" xfId="53" applyNumberFormat="1" applyFont="1" applyBorder="1">
      <alignment/>
      <protection/>
    </xf>
    <xf numFmtId="0" fontId="7" fillId="0" borderId="41" xfId="53" applyFont="1" applyBorder="1" applyAlignment="1">
      <alignment horizontal="center"/>
      <protection/>
    </xf>
    <xf numFmtId="0" fontId="7" fillId="0" borderId="42" xfId="53" applyFont="1" applyBorder="1" applyAlignment="1">
      <alignment horizontal="center"/>
      <protection/>
    </xf>
    <xf numFmtId="0" fontId="7" fillId="0" borderId="43" xfId="53" applyFont="1" applyBorder="1" applyAlignment="1">
      <alignment horizontal="center"/>
      <protection/>
    </xf>
    <xf numFmtId="4" fontId="7" fillId="0" borderId="10" xfId="53" applyNumberFormat="1" applyFont="1" applyBorder="1">
      <alignment/>
      <protection/>
    </xf>
    <xf numFmtId="0" fontId="12" fillId="0" borderId="32" xfId="0" applyFont="1" applyBorder="1" applyAlignment="1">
      <alignment vertical="center"/>
    </xf>
    <xf numFmtId="0" fontId="12" fillId="0" borderId="32" xfId="0" applyFont="1" applyBorder="1" applyAlignment="1">
      <alignment vertical="center" wrapText="1"/>
    </xf>
    <xf numFmtId="4" fontId="12" fillId="0" borderId="32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" fontId="20" fillId="0" borderId="32" xfId="0" applyNumberFormat="1" applyFont="1" applyBorder="1" applyAlignment="1">
      <alignment vertical="center"/>
    </xf>
    <xf numFmtId="4" fontId="12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0" fontId="21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4" fontId="21" fillId="0" borderId="10" xfId="0" applyNumberFormat="1" applyFont="1" applyBorder="1" applyAlignment="1">
      <alignment horizontal="center" vertical="top" wrapText="1"/>
    </xf>
    <xf numFmtId="4" fontId="21" fillId="0" borderId="13" xfId="0" applyNumberFormat="1" applyFont="1" applyBorder="1" applyAlignment="1">
      <alignment horizontal="center" vertical="top" wrapText="1"/>
    </xf>
    <xf numFmtId="4" fontId="12" fillId="0" borderId="0" xfId="0" applyNumberFormat="1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10" xfId="0" applyFont="1" applyBorder="1" applyAlignment="1">
      <alignment vertical="top"/>
    </xf>
    <xf numFmtId="0" fontId="21" fillId="0" borderId="10" xfId="0" applyFont="1" applyBorder="1" applyAlignment="1">
      <alignment horizontal="left" vertical="top"/>
    </xf>
    <xf numFmtId="0" fontId="22" fillId="0" borderId="10" xfId="0" applyFont="1" applyFill="1" applyBorder="1" applyAlignment="1">
      <alignment vertical="top" wrapText="1"/>
    </xf>
    <xf numFmtId="4" fontId="21" fillId="0" borderId="10" xfId="0" applyNumberFormat="1" applyFont="1" applyBorder="1" applyAlignment="1">
      <alignment horizontal="center" vertical="top"/>
    </xf>
    <xf numFmtId="0" fontId="16" fillId="0" borderId="10" xfId="0" applyFont="1" applyFill="1" applyBorder="1" applyAlignment="1">
      <alignment vertical="top" wrapText="1"/>
    </xf>
    <xf numFmtId="4" fontId="12" fillId="0" borderId="10" xfId="0" applyNumberFormat="1" applyFont="1" applyBorder="1" applyAlignment="1">
      <alignment horizontal="center" vertical="top"/>
    </xf>
    <xf numFmtId="0" fontId="21" fillId="0" borderId="13" xfId="0" applyFont="1" applyBorder="1" applyAlignment="1">
      <alignment horizontal="left" vertical="top"/>
    </xf>
    <xf numFmtId="0" fontId="0" fillId="0" borderId="36" xfId="0" applyBorder="1" applyAlignment="1">
      <alignment vertical="top"/>
    </xf>
    <xf numFmtId="0" fontId="0" fillId="0" borderId="30" xfId="0" applyBorder="1" applyAlignment="1">
      <alignment vertical="top"/>
    </xf>
    <xf numFmtId="0" fontId="19" fillId="0" borderId="10" xfId="0" applyFont="1" applyFill="1" applyBorder="1" applyAlignment="1">
      <alignment vertical="top" wrapText="1"/>
    </xf>
    <xf numFmtId="4" fontId="12" fillId="0" borderId="10" xfId="0" applyNumberFormat="1" applyFont="1" applyBorder="1" applyAlignment="1">
      <alignment vertical="top"/>
    </xf>
    <xf numFmtId="0" fontId="21" fillId="0" borderId="10" xfId="0" applyFont="1" applyBorder="1" applyAlignment="1">
      <alignment vertical="top"/>
    </xf>
    <xf numFmtId="0" fontId="21" fillId="0" borderId="10" xfId="0" applyFont="1" applyFill="1" applyBorder="1" applyAlignment="1">
      <alignment vertical="top" wrapText="1"/>
    </xf>
    <xf numFmtId="4" fontId="21" fillId="0" borderId="0" xfId="0" applyNumberFormat="1" applyFont="1" applyAlignment="1">
      <alignment vertical="top"/>
    </xf>
    <xf numFmtId="0" fontId="21" fillId="0" borderId="0" xfId="0" applyFont="1" applyAlignment="1">
      <alignment vertical="top"/>
    </xf>
    <xf numFmtId="0" fontId="21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horizontal="center" vertical="top"/>
    </xf>
    <xf numFmtId="4" fontId="21" fillId="0" borderId="10" xfId="0" applyNumberFormat="1" applyFont="1" applyBorder="1" applyAlignment="1">
      <alignment vertical="top"/>
    </xf>
    <xf numFmtId="0" fontId="19" fillId="0" borderId="10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/>
    </xf>
    <xf numFmtId="4" fontId="19" fillId="0" borderId="41" xfId="0" applyNumberFormat="1" applyFont="1" applyBorder="1" applyAlignment="1">
      <alignment horizontal="left" vertical="top"/>
    </xf>
    <xf numFmtId="4" fontId="23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horizontal="left" vertical="top"/>
    </xf>
    <xf numFmtId="4" fontId="16" fillId="0" borderId="10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vertical="top" wrapText="1"/>
    </xf>
    <xf numFmtId="4" fontId="24" fillId="0" borderId="10" xfId="0" applyNumberFormat="1" applyFont="1" applyBorder="1" applyAlignment="1">
      <alignment horizontal="left" vertical="top"/>
    </xf>
    <xf numFmtId="4" fontId="25" fillId="0" borderId="10" xfId="0" applyNumberFormat="1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top" wrapText="1"/>
    </xf>
    <xf numFmtId="4" fontId="12" fillId="0" borderId="0" xfId="0" applyNumberFormat="1" applyFont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4" fontId="16" fillId="0" borderId="10" xfId="0" applyNumberFormat="1" applyFont="1" applyBorder="1" applyAlignment="1">
      <alignment horizontal="center" vertical="top"/>
    </xf>
    <xf numFmtId="4" fontId="19" fillId="0" borderId="10" xfId="0" applyNumberFormat="1" applyFont="1" applyBorder="1" applyAlignment="1">
      <alignment horizontal="center" vertical="top"/>
    </xf>
    <xf numFmtId="4" fontId="19" fillId="0" borderId="10" xfId="0" applyNumberFormat="1" applyFont="1" applyBorder="1" applyAlignment="1">
      <alignment vertical="center"/>
    </xf>
    <xf numFmtId="4" fontId="20" fillId="0" borderId="10" xfId="0" applyNumberFormat="1" applyFont="1" applyBorder="1" applyAlignment="1">
      <alignment vertical="center"/>
    </xf>
    <xf numFmtId="0" fontId="12" fillId="0" borderId="3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4" fontId="26" fillId="0" borderId="32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4" fontId="19" fillId="0" borderId="10" xfId="0" applyNumberFormat="1" applyFont="1" applyBorder="1" applyAlignment="1">
      <alignment vertical="center"/>
    </xf>
    <xf numFmtId="4" fontId="20" fillId="0" borderId="1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Alignment="1">
      <alignment horizontal="center" vertical="top" wrapText="1"/>
    </xf>
    <xf numFmtId="0" fontId="12" fillId="0" borderId="44" xfId="0" applyFont="1" applyBorder="1" applyAlignment="1">
      <alignment horizontal="center" vertical="top" wrapText="1"/>
    </xf>
    <xf numFmtId="0" fontId="21" fillId="0" borderId="13" xfId="0" applyFont="1" applyBorder="1" applyAlignment="1">
      <alignment vertical="top"/>
    </xf>
    <xf numFmtId="0" fontId="21" fillId="0" borderId="36" xfId="0" applyFont="1" applyBorder="1" applyAlignment="1">
      <alignment vertical="top"/>
    </xf>
    <xf numFmtId="0" fontId="0" fillId="0" borderId="30" xfId="0" applyBorder="1" applyAlignment="1">
      <alignment vertical="top"/>
    </xf>
    <xf numFmtId="0" fontId="12" fillId="0" borderId="36" xfId="0" applyFont="1" applyBorder="1" applyAlignment="1">
      <alignment vertical="top"/>
    </xf>
    <xf numFmtId="0" fontId="0" fillId="0" borderId="36" xfId="0" applyBorder="1" applyAlignment="1">
      <alignment vertical="top"/>
    </xf>
    <xf numFmtId="0" fontId="21" fillId="0" borderId="13" xfId="0" applyFont="1" applyBorder="1" applyAlignment="1">
      <alignment horizontal="left" vertical="top"/>
    </xf>
    <xf numFmtId="0" fontId="21" fillId="0" borderId="36" xfId="0" applyFont="1" applyBorder="1" applyAlignment="1">
      <alignment horizontal="left" vertical="top"/>
    </xf>
    <xf numFmtId="0" fontId="21" fillId="0" borderId="30" xfId="0" applyFont="1" applyBorder="1" applyAlignment="1">
      <alignment horizontal="left" vertical="top"/>
    </xf>
    <xf numFmtId="0" fontId="21" fillId="0" borderId="13" xfId="0" applyFont="1" applyBorder="1" applyAlignment="1">
      <alignment vertical="top"/>
    </xf>
    <xf numFmtId="0" fontId="21" fillId="0" borderId="36" xfId="0" applyFont="1" applyBorder="1" applyAlignment="1">
      <alignment vertical="top"/>
    </xf>
    <xf numFmtId="0" fontId="21" fillId="0" borderId="30" xfId="0" applyFont="1" applyBorder="1" applyAlignment="1">
      <alignment vertical="top"/>
    </xf>
    <xf numFmtId="0" fontId="12" fillId="0" borderId="13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4" fontId="7" fillId="0" borderId="37" xfId="53" applyNumberFormat="1" applyFont="1" applyBorder="1" applyAlignment="1">
      <alignment horizontal="left"/>
      <protection/>
    </xf>
    <xf numFmtId="4" fontId="7" fillId="0" borderId="36" xfId="53" applyNumberFormat="1" applyFont="1" applyBorder="1" applyAlignment="1">
      <alignment horizontal="left"/>
      <protection/>
    </xf>
    <xf numFmtId="4" fontId="7" fillId="0" borderId="45" xfId="53" applyNumberFormat="1" applyFont="1" applyBorder="1" applyAlignment="1">
      <alignment horizontal="left"/>
      <protection/>
    </xf>
    <xf numFmtId="4" fontId="7" fillId="0" borderId="34" xfId="53" applyNumberFormat="1" applyFont="1" applyBorder="1" applyAlignment="1">
      <alignment horizontal="left"/>
      <protection/>
    </xf>
    <xf numFmtId="0" fontId="7" fillId="0" borderId="34" xfId="53" applyFont="1" applyBorder="1" applyAlignment="1">
      <alignment horizontal="left" vertical="center"/>
      <protection/>
    </xf>
    <xf numFmtId="0" fontId="9" fillId="0" borderId="38" xfId="53" applyFont="1" applyBorder="1" applyAlignment="1">
      <alignment horizontal="center" vertical="top" wrapText="1"/>
      <protection/>
    </xf>
    <xf numFmtId="0" fontId="9" fillId="0" borderId="46" xfId="53" applyFont="1" applyBorder="1" applyAlignment="1">
      <alignment horizontal="center" vertical="top" wrapText="1"/>
      <protection/>
    </xf>
    <xf numFmtId="0" fontId="9" fillId="0" borderId="47" xfId="53" applyFont="1" applyBorder="1" applyAlignment="1">
      <alignment horizontal="center" vertical="top" wrapText="1"/>
      <protection/>
    </xf>
    <xf numFmtId="0" fontId="9" fillId="0" borderId="48" xfId="53" applyFont="1" applyBorder="1" applyAlignment="1">
      <alignment horizontal="center" vertical="top" wrapText="1"/>
      <protection/>
    </xf>
    <xf numFmtId="0" fontId="9" fillId="0" borderId="0" xfId="53" applyFont="1" applyBorder="1" applyAlignment="1">
      <alignment horizontal="center" vertical="top" wrapText="1"/>
      <protection/>
    </xf>
    <xf numFmtId="0" fontId="9" fillId="0" borderId="49" xfId="53" applyFont="1" applyBorder="1" applyAlignment="1">
      <alignment horizontal="center" vertical="top" wrapText="1"/>
      <protection/>
    </xf>
    <xf numFmtId="0" fontId="9" fillId="0" borderId="50" xfId="53" applyFont="1" applyBorder="1" applyAlignment="1">
      <alignment horizontal="center" vertical="top" wrapText="1"/>
      <protection/>
    </xf>
    <xf numFmtId="0" fontId="9" fillId="0" borderId="51" xfId="53" applyFont="1" applyBorder="1" applyAlignment="1">
      <alignment horizontal="center" vertical="top" wrapText="1"/>
      <protection/>
    </xf>
    <xf numFmtId="0" fontId="9" fillId="0" borderId="52" xfId="53" applyFont="1" applyBorder="1" applyAlignment="1">
      <alignment horizontal="center" vertical="top" wrapText="1"/>
      <protection/>
    </xf>
    <xf numFmtId="0" fontId="7" fillId="0" borderId="34" xfId="53" applyFont="1" applyBorder="1" applyAlignment="1">
      <alignment horizontal="left"/>
      <protection/>
    </xf>
    <xf numFmtId="0" fontId="7" fillId="0" borderId="34" xfId="53" applyFont="1" applyBorder="1" applyAlignment="1">
      <alignment horizontal="left" wrapText="1"/>
      <protection/>
    </xf>
    <xf numFmtId="0" fontId="15" fillId="0" borderId="13" xfId="53" applyFont="1" applyBorder="1" applyAlignment="1">
      <alignment horizontal="center" vertical="center"/>
      <protection/>
    </xf>
    <xf numFmtId="0" fontId="15" fillId="0" borderId="36" xfId="53" applyFont="1" applyBorder="1" applyAlignment="1">
      <alignment horizontal="center" vertical="center"/>
      <protection/>
    </xf>
    <xf numFmtId="0" fontId="15" fillId="0" borderId="30" xfId="53" applyFont="1" applyBorder="1" applyAlignment="1">
      <alignment horizontal="center" vertical="center"/>
      <protection/>
    </xf>
    <xf numFmtId="0" fontId="16" fillId="0" borderId="41" xfId="53" applyFont="1" applyBorder="1" applyAlignment="1">
      <alignment horizontal="center" vertical="top" wrapText="1"/>
      <protection/>
    </xf>
    <xf numFmtId="0" fontId="16" fillId="0" borderId="42" xfId="53" applyFont="1" applyBorder="1" applyAlignment="1">
      <alignment horizontal="center" vertical="top" wrapText="1"/>
      <protection/>
    </xf>
    <xf numFmtId="0" fontId="16" fillId="0" borderId="48" xfId="53" applyFont="1" applyBorder="1" applyAlignment="1">
      <alignment horizontal="center" vertical="top" wrapText="1"/>
      <protection/>
    </xf>
    <xf numFmtId="0" fontId="16" fillId="0" borderId="0" xfId="53" applyFont="1" applyBorder="1" applyAlignment="1">
      <alignment horizontal="center" vertical="top" wrapText="1"/>
      <protection/>
    </xf>
    <xf numFmtId="0" fontId="16" fillId="0" borderId="53" xfId="53" applyFont="1" applyBorder="1" applyAlignment="1">
      <alignment horizontal="center" vertical="top" wrapText="1"/>
      <protection/>
    </xf>
    <xf numFmtId="0" fontId="16" fillId="0" borderId="44" xfId="53" applyFont="1" applyBorder="1" applyAlignment="1">
      <alignment horizontal="center" vertical="top" wrapText="1"/>
      <protection/>
    </xf>
    <xf numFmtId="0" fontId="7" fillId="0" borderId="37" xfId="53" applyFont="1" applyBorder="1" applyAlignment="1">
      <alignment horizontal="center" vertical="center"/>
      <protection/>
    </xf>
    <xf numFmtId="0" fontId="7" fillId="0" borderId="36" xfId="53" applyFont="1" applyBorder="1" applyAlignment="1">
      <alignment horizontal="center" vertical="center"/>
      <protection/>
    </xf>
    <xf numFmtId="0" fontId="7" fillId="0" borderId="45" xfId="53" applyFont="1" applyBorder="1" applyAlignment="1">
      <alignment horizontal="center" vertical="center"/>
      <protection/>
    </xf>
    <xf numFmtId="0" fontId="7" fillId="0" borderId="37" xfId="53" applyFont="1" applyBorder="1" applyAlignment="1">
      <alignment horizontal="center"/>
      <protection/>
    </xf>
    <xf numFmtId="0" fontId="7" fillId="0" borderId="36" xfId="53" applyFont="1" applyBorder="1" applyAlignment="1">
      <alignment horizontal="center"/>
      <protection/>
    </xf>
    <xf numFmtId="0" fontId="7" fillId="0" borderId="45" xfId="53" applyFont="1" applyBorder="1" applyAlignment="1">
      <alignment horizontal="center"/>
      <protection/>
    </xf>
    <xf numFmtId="0" fontId="7" fillId="0" borderId="37" xfId="53" applyFont="1" applyBorder="1" applyAlignment="1">
      <alignment horizontal="center" wrapText="1"/>
      <protection/>
    </xf>
    <xf numFmtId="0" fontId="7" fillId="0" borderId="36" xfId="53" applyFont="1" applyBorder="1" applyAlignment="1">
      <alignment horizontal="center" wrapText="1"/>
      <protection/>
    </xf>
    <xf numFmtId="0" fontId="7" fillId="0" borderId="45" xfId="53" applyFont="1" applyBorder="1" applyAlignment="1">
      <alignment horizontal="center" wrapText="1"/>
      <protection/>
    </xf>
    <xf numFmtId="0" fontId="7" fillId="0" borderId="13" xfId="53" applyFont="1" applyBorder="1" applyAlignment="1">
      <alignment horizontal="center" vertical="center"/>
      <protection/>
    </xf>
    <xf numFmtId="0" fontId="7" fillId="0" borderId="30" xfId="53" applyFont="1" applyBorder="1" applyAlignment="1">
      <alignment horizontal="center" vertical="center"/>
      <protection/>
    </xf>
    <xf numFmtId="3" fontId="7" fillId="0" borderId="37" xfId="53" applyNumberFormat="1" applyFont="1" applyBorder="1" applyAlignment="1">
      <alignment horizontal="center"/>
      <protection/>
    </xf>
    <xf numFmtId="3" fontId="7" fillId="0" borderId="36" xfId="53" applyNumberFormat="1" applyFont="1" applyBorder="1" applyAlignment="1">
      <alignment horizontal="center"/>
      <protection/>
    </xf>
    <xf numFmtId="3" fontId="7" fillId="0" borderId="30" xfId="53" applyNumberFormat="1" applyFont="1" applyBorder="1" applyAlignment="1">
      <alignment horizontal="center"/>
      <protection/>
    </xf>
    <xf numFmtId="4" fontId="7" fillId="0" borderId="37" xfId="53" applyNumberFormat="1" applyFont="1" applyBorder="1" applyAlignment="1">
      <alignment horizontal="center"/>
      <protection/>
    </xf>
    <xf numFmtId="4" fontId="7" fillId="0" borderId="36" xfId="53" applyNumberFormat="1" applyFont="1" applyBorder="1" applyAlignment="1">
      <alignment horizontal="center"/>
      <protection/>
    </xf>
    <xf numFmtId="4" fontId="7" fillId="0" borderId="45" xfId="53" applyNumberFormat="1" applyFont="1" applyBorder="1" applyAlignment="1">
      <alignment horizontal="center"/>
      <protection/>
    </xf>
    <xf numFmtId="0" fontId="9" fillId="0" borderId="41" xfId="53" applyFont="1" applyBorder="1" applyAlignment="1">
      <alignment horizontal="center" vertical="top" wrapText="1"/>
      <protection/>
    </xf>
    <xf numFmtId="0" fontId="9" fillId="0" borderId="42" xfId="53" applyFont="1" applyBorder="1" applyAlignment="1">
      <alignment horizontal="center" vertical="top" wrapText="1"/>
      <protection/>
    </xf>
    <xf numFmtId="0" fontId="9" fillId="0" borderId="43" xfId="53" applyFont="1" applyBorder="1" applyAlignment="1">
      <alignment horizontal="center" vertical="top" wrapText="1"/>
      <protection/>
    </xf>
    <xf numFmtId="0" fontId="7" fillId="0" borderId="30" xfId="53" applyFont="1" applyBorder="1" applyAlignment="1">
      <alignment horizontal="center"/>
      <protection/>
    </xf>
    <xf numFmtId="0" fontId="7" fillId="0" borderId="30" xfId="53" applyFont="1" applyBorder="1" applyAlignment="1">
      <alignment horizontal="center" wrapText="1"/>
      <protection/>
    </xf>
    <xf numFmtId="0" fontId="16" fillId="0" borderId="41" xfId="53" applyFont="1" applyBorder="1" applyAlignment="1">
      <alignment horizontal="center" vertical="center" wrapText="1"/>
      <protection/>
    </xf>
    <xf numFmtId="0" fontId="16" fillId="0" borderId="42" xfId="53" applyFont="1" applyBorder="1" applyAlignment="1">
      <alignment horizontal="center" vertical="center" wrapText="1"/>
      <protection/>
    </xf>
    <xf numFmtId="0" fontId="16" fillId="0" borderId="43" xfId="53" applyFont="1" applyBorder="1" applyAlignment="1">
      <alignment horizontal="center" vertical="center" wrapText="1"/>
      <protection/>
    </xf>
    <xf numFmtId="0" fontId="16" fillId="0" borderId="48" xfId="53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horizontal="center" vertical="center" wrapText="1"/>
      <protection/>
    </xf>
    <xf numFmtId="0" fontId="16" fillId="0" borderId="49" xfId="53" applyFont="1" applyBorder="1" applyAlignment="1">
      <alignment horizontal="center" vertical="center" wrapText="1"/>
      <protection/>
    </xf>
    <xf numFmtId="0" fontId="16" fillId="0" borderId="53" xfId="53" applyFont="1" applyBorder="1" applyAlignment="1">
      <alignment horizontal="center" vertical="center" wrapText="1"/>
      <protection/>
    </xf>
    <xf numFmtId="0" fontId="16" fillId="0" borderId="44" xfId="53" applyFont="1" applyBorder="1" applyAlignment="1">
      <alignment horizontal="center" vertical="center" wrapText="1"/>
      <protection/>
    </xf>
    <xf numFmtId="0" fontId="16" fillId="0" borderId="54" xfId="53" applyFont="1" applyBorder="1" applyAlignment="1">
      <alignment horizontal="center" vertical="center" wrapText="1"/>
      <protection/>
    </xf>
    <xf numFmtId="0" fontId="9" fillId="0" borderId="41" xfId="53" applyFont="1" applyBorder="1" applyAlignment="1">
      <alignment horizontal="center" vertical="center"/>
      <protection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42" xfId="52" applyBorder="1" applyAlignment="1">
      <alignment horizontal="center" vertical="center" wrapText="1"/>
      <protection/>
    </xf>
    <xf numFmtId="0" fontId="0" fillId="0" borderId="43" xfId="52" applyBorder="1" applyAlignment="1">
      <alignment horizontal="center" vertical="center" wrapText="1"/>
      <protection/>
    </xf>
    <xf numFmtId="0" fontId="0" fillId="0" borderId="48" xfId="52" applyBorder="1" applyAlignment="1">
      <alignment horizontal="center" vertical="center" wrapText="1"/>
      <protection/>
    </xf>
    <xf numFmtId="0" fontId="0" fillId="0" borderId="0" xfId="52" applyAlignment="1">
      <alignment horizontal="center" vertical="center" wrapText="1"/>
      <protection/>
    </xf>
    <xf numFmtId="0" fontId="0" fillId="0" borderId="49" xfId="52" applyBorder="1" applyAlignment="1">
      <alignment horizontal="center" vertical="center" wrapText="1"/>
      <protection/>
    </xf>
    <xf numFmtId="0" fontId="0" fillId="0" borderId="53" xfId="52" applyBorder="1" applyAlignment="1">
      <alignment horizontal="center" vertical="center" wrapText="1"/>
      <protection/>
    </xf>
    <xf numFmtId="0" fontId="0" fillId="0" borderId="44" xfId="52" applyBorder="1" applyAlignment="1">
      <alignment horizontal="center" vertical="center" wrapText="1"/>
      <protection/>
    </xf>
    <xf numFmtId="0" fontId="0" fillId="0" borderId="54" xfId="52" applyBorder="1" applyAlignment="1">
      <alignment horizontal="center" vertical="center" wrapText="1"/>
      <protection/>
    </xf>
    <xf numFmtId="0" fontId="9" fillId="0" borderId="32" xfId="53" applyFont="1" applyBorder="1" applyAlignment="1">
      <alignment horizontal="center"/>
      <protection/>
    </xf>
    <xf numFmtId="0" fontId="9" fillId="0" borderId="40" xfId="53" applyFont="1" applyBorder="1" applyAlignment="1">
      <alignment horizontal="center"/>
      <protection/>
    </xf>
    <xf numFmtId="4" fontId="7" fillId="0" borderId="30" xfId="53" applyNumberFormat="1" applyFont="1" applyBorder="1" applyAlignment="1">
      <alignment horizontal="center"/>
      <protection/>
    </xf>
    <xf numFmtId="0" fontId="9" fillId="0" borderId="55" xfId="53" applyFont="1" applyBorder="1" applyAlignment="1">
      <alignment horizontal="center"/>
      <protection/>
    </xf>
    <xf numFmtId="0" fontId="9" fillId="0" borderId="56" xfId="53" applyFont="1" applyBorder="1" applyAlignment="1">
      <alignment horizontal="center"/>
      <protection/>
    </xf>
    <xf numFmtId="0" fontId="9" fillId="33" borderId="10" xfId="53" applyFont="1" applyFill="1" applyBorder="1" applyAlignment="1">
      <alignment horizontal="center" vertical="center"/>
      <protection/>
    </xf>
    <xf numFmtId="0" fontId="9" fillId="33" borderId="10" xfId="53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horizontal="center" wrapText="1"/>
      <protection/>
    </xf>
    <xf numFmtId="0" fontId="17" fillId="0" borderId="13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5" fillId="0" borderId="10" xfId="53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42" xfId="52" applyBorder="1" applyAlignment="1">
      <alignment vertical="top" wrapText="1"/>
      <protection/>
    </xf>
    <xf numFmtId="0" fontId="0" fillId="0" borderId="43" xfId="52" applyBorder="1" applyAlignment="1">
      <alignment vertical="top" wrapText="1"/>
      <protection/>
    </xf>
    <xf numFmtId="0" fontId="0" fillId="0" borderId="48" xfId="52" applyBorder="1" applyAlignment="1">
      <alignment vertical="top" wrapText="1"/>
      <protection/>
    </xf>
    <xf numFmtId="0" fontId="0" fillId="0" borderId="0" xfId="52" applyAlignment="1">
      <alignment vertical="top" wrapText="1"/>
      <protection/>
    </xf>
    <xf numFmtId="0" fontId="0" fillId="0" borderId="49" xfId="52" applyBorder="1" applyAlignment="1">
      <alignment vertical="top" wrapText="1"/>
      <protection/>
    </xf>
    <xf numFmtId="0" fontId="0" fillId="0" borderId="53" xfId="52" applyBorder="1" applyAlignment="1">
      <alignment vertical="top" wrapText="1"/>
      <protection/>
    </xf>
    <xf numFmtId="0" fontId="0" fillId="0" borderId="44" xfId="52" applyBorder="1" applyAlignment="1">
      <alignment vertical="top" wrapText="1"/>
      <protection/>
    </xf>
    <xf numFmtId="0" fontId="0" fillId="0" borderId="54" xfId="52" applyBorder="1" applyAlignment="1">
      <alignment vertical="top" wrapText="1"/>
      <protection/>
    </xf>
    <xf numFmtId="0" fontId="9" fillId="0" borderId="41" xfId="53" applyFont="1" applyBorder="1" applyAlignment="1">
      <alignment horizontal="center" vertical="center" wrapText="1"/>
      <protection/>
    </xf>
    <xf numFmtId="0" fontId="9" fillId="0" borderId="42" xfId="53" applyFont="1" applyBorder="1" applyAlignment="1">
      <alignment horizontal="center" vertical="center" wrapText="1"/>
      <protection/>
    </xf>
    <xf numFmtId="0" fontId="9" fillId="0" borderId="48" xfId="53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9" fillId="0" borderId="53" xfId="53" applyFont="1" applyBorder="1" applyAlignment="1">
      <alignment horizontal="center" vertical="center" wrapText="1"/>
      <protection/>
    </xf>
    <xf numFmtId="0" fontId="9" fillId="0" borderId="44" xfId="53" applyFont="1" applyBorder="1" applyAlignment="1">
      <alignment horizontal="center" vertical="center" wrapText="1"/>
      <protection/>
    </xf>
    <xf numFmtId="0" fontId="9" fillId="0" borderId="41" xfId="53" applyFont="1" applyBorder="1" applyAlignment="1">
      <alignment horizontal="center" vertical="center" wrapText="1"/>
      <protection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zal_Szczec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5.125" style="110" customWidth="1"/>
    <col min="2" max="2" width="6.875" style="110" customWidth="1"/>
    <col min="3" max="3" width="6.125" style="146" customWidth="1"/>
    <col min="4" max="4" width="48.75390625" style="147" customWidth="1"/>
    <col min="5" max="5" width="11.625" style="148" customWidth="1"/>
    <col min="6" max="6" width="10.00390625" style="148" customWidth="1"/>
    <col min="7" max="7" width="9.875" style="109" bestFit="1" customWidth="1"/>
    <col min="8" max="8" width="10.125" style="109" bestFit="1" customWidth="1"/>
    <col min="9" max="16384" width="9.125" style="110" customWidth="1"/>
  </cols>
  <sheetData>
    <row r="1" spans="1:6" ht="12.75">
      <c r="A1" s="176" t="s">
        <v>175</v>
      </c>
      <c r="B1" s="176"/>
      <c r="C1" s="176"/>
      <c r="D1" s="176"/>
      <c r="E1" s="176"/>
      <c r="F1" s="176"/>
    </row>
    <row r="2" spans="1:6" ht="12.75">
      <c r="A2" s="177"/>
      <c r="B2" s="177"/>
      <c r="C2" s="177"/>
      <c r="D2" s="177"/>
      <c r="E2" s="177"/>
      <c r="F2" s="177"/>
    </row>
    <row r="3" spans="1:8" s="116" customFormat="1" ht="25.5">
      <c r="A3" s="111" t="s">
        <v>141</v>
      </c>
      <c r="B3" s="111" t="s">
        <v>142</v>
      </c>
      <c r="C3" s="111" t="s">
        <v>143</v>
      </c>
      <c r="D3" s="112" t="s">
        <v>144</v>
      </c>
      <c r="E3" s="113" t="s">
        <v>145</v>
      </c>
      <c r="F3" s="114" t="s">
        <v>146</v>
      </c>
      <c r="G3" s="113" t="s">
        <v>147</v>
      </c>
      <c r="H3" s="115"/>
    </row>
    <row r="4" spans="1:7" ht="23.25" customHeight="1">
      <c r="A4" s="178">
        <v>900</v>
      </c>
      <c r="B4" s="117"/>
      <c r="C4" s="118"/>
      <c r="D4" s="119" t="s">
        <v>148</v>
      </c>
      <c r="E4" s="120">
        <f>E5+E8</f>
        <v>55000</v>
      </c>
      <c r="F4" s="120">
        <f>F5+F8</f>
        <v>172000</v>
      </c>
      <c r="G4" s="120">
        <f>G5+G8</f>
        <v>0</v>
      </c>
    </row>
    <row r="5" spans="1:7" ht="14.25" customHeight="1">
      <c r="A5" s="181"/>
      <c r="B5" s="178">
        <v>90001</v>
      </c>
      <c r="C5" s="118"/>
      <c r="D5" s="121" t="s">
        <v>149</v>
      </c>
      <c r="E5" s="122">
        <f>E6</f>
        <v>55000</v>
      </c>
      <c r="F5" s="122">
        <f>F6</f>
        <v>134000</v>
      </c>
      <c r="G5" s="122">
        <f>G6</f>
        <v>0</v>
      </c>
    </row>
    <row r="6" spans="1:7" ht="21">
      <c r="A6" s="181"/>
      <c r="B6" s="179"/>
      <c r="C6" s="123">
        <v>6010</v>
      </c>
      <c r="D6" s="121" t="s">
        <v>150</v>
      </c>
      <c r="E6" s="122">
        <v>55000</v>
      </c>
      <c r="F6" s="122">
        <v>134000</v>
      </c>
      <c r="G6" s="122"/>
    </row>
    <row r="7" spans="1:7" ht="16.5" customHeight="1">
      <c r="A7" s="182"/>
      <c r="B7" s="180"/>
      <c r="C7" s="123"/>
      <c r="D7" s="126" t="s">
        <v>151</v>
      </c>
      <c r="E7" s="122"/>
      <c r="F7" s="122"/>
      <c r="G7" s="127"/>
    </row>
    <row r="8" spans="1:7" ht="16.5" customHeight="1">
      <c r="A8" s="124"/>
      <c r="B8" s="125">
        <v>90002</v>
      </c>
      <c r="C8" s="123"/>
      <c r="D8" s="126"/>
      <c r="E8" s="122">
        <f>E9</f>
        <v>0</v>
      </c>
      <c r="F8" s="122">
        <f>F9</f>
        <v>38000</v>
      </c>
      <c r="G8" s="122">
        <f>G9</f>
        <v>0</v>
      </c>
    </row>
    <row r="9" spans="1:7" ht="21">
      <c r="A9" s="124"/>
      <c r="B9" s="125"/>
      <c r="C9" s="123">
        <v>6010</v>
      </c>
      <c r="D9" s="121" t="s">
        <v>150</v>
      </c>
      <c r="E9" s="122"/>
      <c r="F9" s="122">
        <v>38000</v>
      </c>
      <c r="G9" s="127"/>
    </row>
    <row r="10" spans="1:8" s="131" customFormat="1" ht="24.75" customHeight="1">
      <c r="A10" s="178">
        <v>921</v>
      </c>
      <c r="B10" s="128"/>
      <c r="C10" s="118"/>
      <c r="D10" s="129" t="s">
        <v>152</v>
      </c>
      <c r="E10" s="120">
        <f>E11+E25</f>
        <v>111000</v>
      </c>
      <c r="F10" s="120">
        <f>F11+F25</f>
        <v>195320</v>
      </c>
      <c r="G10" s="120">
        <f>G11+G25</f>
        <v>147720</v>
      </c>
      <c r="H10" s="130"/>
    </row>
    <row r="11" spans="1:8" s="131" customFormat="1" ht="12.75">
      <c r="A11" s="181"/>
      <c r="B11" s="178">
        <v>92109</v>
      </c>
      <c r="C11" s="118"/>
      <c r="D11" s="132" t="s">
        <v>153</v>
      </c>
      <c r="E11" s="120">
        <f>+E17+E12+E21</f>
        <v>111000</v>
      </c>
      <c r="F11" s="120">
        <f>+F17+F12+F21</f>
        <v>191320</v>
      </c>
      <c r="G11" s="120">
        <f>+G17+G12+G21</f>
        <v>147720</v>
      </c>
      <c r="H11" s="130"/>
    </row>
    <row r="12" spans="1:8" s="131" customFormat="1" ht="41.25" customHeight="1">
      <c r="A12" s="181"/>
      <c r="B12" s="179"/>
      <c r="C12" s="183">
        <v>6220</v>
      </c>
      <c r="D12" s="133" t="s">
        <v>154</v>
      </c>
      <c r="E12" s="120">
        <f>E13+E14+E15+E16</f>
        <v>111000</v>
      </c>
      <c r="F12" s="120">
        <f>F13+F14+F15+F16</f>
        <v>43600</v>
      </c>
      <c r="G12" s="120">
        <f>G13+G14+G15+G16</f>
        <v>0</v>
      </c>
      <c r="H12" s="130"/>
    </row>
    <row r="13" spans="1:8" s="131" customFormat="1" ht="45">
      <c r="A13" s="181"/>
      <c r="B13" s="179"/>
      <c r="C13" s="184"/>
      <c r="D13" s="134" t="s">
        <v>155</v>
      </c>
      <c r="E13" s="135">
        <v>84000</v>
      </c>
      <c r="F13" s="135"/>
      <c r="G13" s="136"/>
      <c r="H13" s="130"/>
    </row>
    <row r="14" spans="1:8" s="131" customFormat="1" ht="12.75">
      <c r="A14" s="181"/>
      <c r="B14" s="179"/>
      <c r="C14" s="184"/>
      <c r="D14" s="137" t="s">
        <v>156</v>
      </c>
      <c r="E14" s="135">
        <v>27000</v>
      </c>
      <c r="F14" s="135"/>
      <c r="G14" s="138"/>
      <c r="H14" s="130"/>
    </row>
    <row r="15" spans="1:8" s="131" customFormat="1" ht="21" customHeight="1">
      <c r="A15" s="181"/>
      <c r="B15" s="179"/>
      <c r="C15" s="184"/>
      <c r="D15" s="137" t="s">
        <v>157</v>
      </c>
      <c r="E15" s="135"/>
      <c r="F15" s="135">
        <v>33600</v>
      </c>
      <c r="G15" s="138"/>
      <c r="H15" s="130"/>
    </row>
    <row r="16" spans="1:8" s="131" customFormat="1" ht="21" customHeight="1">
      <c r="A16" s="181"/>
      <c r="B16" s="179"/>
      <c r="C16" s="185"/>
      <c r="D16" s="137" t="s">
        <v>158</v>
      </c>
      <c r="E16" s="135"/>
      <c r="F16" s="135">
        <v>10000</v>
      </c>
      <c r="G16" s="138"/>
      <c r="H16" s="130"/>
    </row>
    <row r="17" spans="1:8" s="131" customFormat="1" ht="35.25" customHeight="1">
      <c r="A17" s="181"/>
      <c r="B17" s="181"/>
      <c r="C17" s="183">
        <v>6228</v>
      </c>
      <c r="D17" s="133" t="s">
        <v>154</v>
      </c>
      <c r="E17" s="120">
        <f>E18+E19+E20</f>
        <v>0</v>
      </c>
      <c r="F17" s="120">
        <f>F18+F19+F20</f>
        <v>0</v>
      </c>
      <c r="G17" s="120">
        <f>G18+G19+G20</f>
        <v>0</v>
      </c>
      <c r="H17" s="130"/>
    </row>
    <row r="18" spans="1:8" s="131" customFormat="1" ht="12.75" customHeight="1">
      <c r="A18" s="182"/>
      <c r="B18" s="182"/>
      <c r="C18" s="184"/>
      <c r="D18" s="134" t="s">
        <v>159</v>
      </c>
      <c r="E18" s="135"/>
      <c r="F18" s="139"/>
      <c r="G18" s="138"/>
      <c r="H18" s="130"/>
    </row>
    <row r="19" spans="1:8" s="131" customFormat="1" ht="14.25" customHeight="1">
      <c r="A19" s="182"/>
      <c r="B19" s="182"/>
      <c r="C19" s="184"/>
      <c r="D19" s="134" t="s">
        <v>160</v>
      </c>
      <c r="E19" s="135"/>
      <c r="F19" s="139"/>
      <c r="G19" s="138"/>
      <c r="H19" s="130"/>
    </row>
    <row r="20" spans="1:8" s="131" customFormat="1" ht="14.25" customHeight="1">
      <c r="A20" s="182"/>
      <c r="B20" s="182"/>
      <c r="C20" s="191"/>
      <c r="D20" s="134" t="s">
        <v>161</v>
      </c>
      <c r="E20" s="135"/>
      <c r="F20" s="139"/>
      <c r="G20" s="138"/>
      <c r="H20" s="130"/>
    </row>
    <row r="21" spans="1:8" s="131" customFormat="1" ht="32.25" customHeight="1">
      <c r="A21" s="182"/>
      <c r="B21" s="182"/>
      <c r="C21" s="183">
        <v>6229</v>
      </c>
      <c r="D21" s="133" t="s">
        <v>154</v>
      </c>
      <c r="E21" s="120">
        <f>E22+E23+E24</f>
        <v>0</v>
      </c>
      <c r="F21" s="120">
        <f>F22+F23+F24</f>
        <v>147720</v>
      </c>
      <c r="G21" s="120">
        <f>G22+G23+G24</f>
        <v>147720</v>
      </c>
      <c r="H21" s="130"/>
    </row>
    <row r="22" spans="1:8" s="131" customFormat="1" ht="10.5" customHeight="1">
      <c r="A22" s="182"/>
      <c r="B22" s="182"/>
      <c r="C22" s="184"/>
      <c r="D22" s="134" t="s">
        <v>159</v>
      </c>
      <c r="E22" s="140"/>
      <c r="F22" s="139">
        <v>25752</v>
      </c>
      <c r="G22" s="138">
        <v>25752</v>
      </c>
      <c r="H22" s="130"/>
    </row>
    <row r="23" spans="1:8" s="131" customFormat="1" ht="11.25" customHeight="1">
      <c r="A23" s="182"/>
      <c r="B23" s="182"/>
      <c r="C23" s="184"/>
      <c r="D23" s="134" t="s">
        <v>160</v>
      </c>
      <c r="E23" s="140"/>
      <c r="F23" s="139">
        <v>25460</v>
      </c>
      <c r="G23" s="138">
        <v>25460</v>
      </c>
      <c r="H23" s="130"/>
    </row>
    <row r="24" spans="1:8" s="131" customFormat="1" ht="11.25" customHeight="1">
      <c r="A24" s="182"/>
      <c r="B24" s="182"/>
      <c r="C24" s="191"/>
      <c r="D24" s="134" t="s">
        <v>161</v>
      </c>
      <c r="E24" s="140"/>
      <c r="F24" s="139">
        <v>96508</v>
      </c>
      <c r="G24" s="138">
        <v>96508</v>
      </c>
      <c r="H24" s="130"/>
    </row>
    <row r="25" spans="1:8" s="131" customFormat="1" ht="12.75">
      <c r="A25" s="182"/>
      <c r="B25" s="186">
        <v>92116</v>
      </c>
      <c r="C25" s="149"/>
      <c r="D25" s="131" t="s">
        <v>164</v>
      </c>
      <c r="E25" s="150">
        <f aca="true" t="shared" si="0" ref="E25:G26">E26</f>
        <v>0</v>
      </c>
      <c r="F25" s="150">
        <f t="shared" si="0"/>
        <v>4000</v>
      </c>
      <c r="G25" s="150">
        <f t="shared" si="0"/>
        <v>0</v>
      </c>
      <c r="H25" s="130"/>
    </row>
    <row r="26" spans="1:8" s="131" customFormat="1" ht="11.25" customHeight="1">
      <c r="A26" s="182"/>
      <c r="B26" s="187"/>
      <c r="C26" s="189">
        <v>6220</v>
      </c>
      <c r="D26" s="133" t="s">
        <v>154</v>
      </c>
      <c r="E26" s="151">
        <f t="shared" si="0"/>
        <v>0</v>
      </c>
      <c r="F26" s="151">
        <f t="shared" si="0"/>
        <v>4000</v>
      </c>
      <c r="G26" s="151">
        <f t="shared" si="0"/>
        <v>0</v>
      </c>
      <c r="H26" s="130"/>
    </row>
    <row r="27" spans="1:8" s="131" customFormat="1" ht="11.25" customHeight="1">
      <c r="A27" s="180"/>
      <c r="B27" s="188"/>
      <c r="C27" s="190"/>
      <c r="D27" s="137" t="s">
        <v>165</v>
      </c>
      <c r="E27" s="151"/>
      <c r="F27" s="139">
        <v>4000</v>
      </c>
      <c r="G27" s="138"/>
      <c r="H27" s="130"/>
    </row>
    <row r="28" spans="1:8" ht="15.75" customHeight="1">
      <c r="A28" s="117"/>
      <c r="B28" s="117"/>
      <c r="C28" s="141"/>
      <c r="D28" s="132" t="s">
        <v>162</v>
      </c>
      <c r="E28" s="142">
        <f>E10+E4</f>
        <v>166000</v>
      </c>
      <c r="F28" s="142">
        <f>F10+F4</f>
        <v>367320</v>
      </c>
      <c r="G28" s="142">
        <f>G10+G4</f>
        <v>147720</v>
      </c>
      <c r="H28" s="130"/>
    </row>
    <row r="29" spans="1:7" ht="13.5">
      <c r="A29" s="117"/>
      <c r="B29" s="117"/>
      <c r="C29" s="141"/>
      <c r="D29" s="143" t="s">
        <v>163</v>
      </c>
      <c r="E29" s="144">
        <f>E17+E21</f>
        <v>0</v>
      </c>
      <c r="F29" s="145">
        <f>F17+F21</f>
        <v>147720</v>
      </c>
      <c r="G29" s="145">
        <f>G17+G21</f>
        <v>147720</v>
      </c>
    </row>
  </sheetData>
  <sheetProtection/>
  <mergeCells count="10">
    <mergeCell ref="A1:F2"/>
    <mergeCell ref="B5:B7"/>
    <mergeCell ref="A4:A7"/>
    <mergeCell ref="C12:C16"/>
    <mergeCell ref="A10:A27"/>
    <mergeCell ref="B25:B27"/>
    <mergeCell ref="C26:C27"/>
    <mergeCell ref="B11:B24"/>
    <mergeCell ref="C17:C20"/>
    <mergeCell ref="C21:C24"/>
  </mergeCells>
  <printOptions/>
  <pageMargins left="0.28" right="0.36" top="0.35" bottom="0.36" header="0.22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57"/>
  <sheetViews>
    <sheetView zoomScalePageLayoutView="0" workbookViewId="0" topLeftCell="C37">
      <selection activeCell="N95" sqref="N95"/>
    </sheetView>
  </sheetViews>
  <sheetFormatPr defaultColWidth="10.25390625" defaultRowHeight="12.75"/>
  <cols>
    <col min="1" max="1" width="3.625" style="51" bestFit="1" customWidth="1"/>
    <col min="2" max="2" width="19.875" style="51" customWidth="1"/>
    <col min="3" max="3" width="7.125" style="51" customWidth="1"/>
    <col min="4" max="4" width="9.625" style="52" customWidth="1"/>
    <col min="5" max="5" width="10.875" style="51" customWidth="1"/>
    <col min="6" max="6" width="12.00390625" style="51" customWidth="1"/>
    <col min="7" max="8" width="10.875" style="51" customWidth="1"/>
    <col min="9" max="9" width="10.625" style="51" customWidth="1"/>
    <col min="10" max="10" width="10.125" style="51" customWidth="1"/>
    <col min="11" max="11" width="6.625" style="51" customWidth="1"/>
    <col min="12" max="12" width="9.75390625" style="51" customWidth="1"/>
    <col min="13" max="13" width="10.375" style="51" customWidth="1"/>
    <col min="14" max="14" width="10.125" style="51" customWidth="1"/>
    <col min="15" max="15" width="6.375" style="51" customWidth="1"/>
    <col min="16" max="16" width="13.125" style="51" customWidth="1"/>
    <col min="17" max="16384" width="10.25390625" style="51" customWidth="1"/>
  </cols>
  <sheetData>
    <row r="2" spans="1:16" ht="29.25" customHeight="1">
      <c r="A2" s="272" t="s">
        <v>57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</row>
    <row r="3" ht="18.75" customHeight="1"/>
    <row r="4" spans="1:16" ht="11.25">
      <c r="A4" s="270" t="s">
        <v>58</v>
      </c>
      <c r="B4" s="270" t="s">
        <v>59</v>
      </c>
      <c r="C4" s="271" t="s">
        <v>60</v>
      </c>
      <c r="D4" s="271" t="s">
        <v>61</v>
      </c>
      <c r="E4" s="271" t="s">
        <v>62</v>
      </c>
      <c r="F4" s="270" t="s">
        <v>63</v>
      </c>
      <c r="G4" s="270"/>
      <c r="H4" s="270" t="s">
        <v>39</v>
      </c>
      <c r="I4" s="270"/>
      <c r="J4" s="270"/>
      <c r="K4" s="270"/>
      <c r="L4" s="270"/>
      <c r="M4" s="270"/>
      <c r="N4" s="270"/>
      <c r="O4" s="270"/>
      <c r="P4" s="270"/>
    </row>
    <row r="5" spans="1:16" ht="11.25">
      <c r="A5" s="270"/>
      <c r="B5" s="270"/>
      <c r="C5" s="271"/>
      <c r="D5" s="271"/>
      <c r="E5" s="271"/>
      <c r="F5" s="271" t="s">
        <v>64</v>
      </c>
      <c r="G5" s="271" t="s">
        <v>65</v>
      </c>
      <c r="H5" s="270" t="s">
        <v>66</v>
      </c>
      <c r="I5" s="270"/>
      <c r="J5" s="270"/>
      <c r="K5" s="270"/>
      <c r="L5" s="270"/>
      <c r="M5" s="270"/>
      <c r="N5" s="270"/>
      <c r="O5" s="270"/>
      <c r="P5" s="270"/>
    </row>
    <row r="6" spans="1:16" ht="11.25">
      <c r="A6" s="270"/>
      <c r="B6" s="270"/>
      <c r="C6" s="271"/>
      <c r="D6" s="271"/>
      <c r="E6" s="271"/>
      <c r="F6" s="271"/>
      <c r="G6" s="271"/>
      <c r="H6" s="271" t="s">
        <v>67</v>
      </c>
      <c r="I6" s="270" t="s">
        <v>68</v>
      </c>
      <c r="J6" s="270"/>
      <c r="K6" s="270"/>
      <c r="L6" s="270"/>
      <c r="M6" s="270"/>
      <c r="N6" s="270"/>
      <c r="O6" s="270"/>
      <c r="P6" s="270"/>
    </row>
    <row r="7" spans="1:16" ht="14.25" customHeight="1">
      <c r="A7" s="270"/>
      <c r="B7" s="270"/>
      <c r="C7" s="271"/>
      <c r="D7" s="271"/>
      <c r="E7" s="271"/>
      <c r="F7" s="271"/>
      <c r="G7" s="271"/>
      <c r="H7" s="271"/>
      <c r="I7" s="270" t="s">
        <v>69</v>
      </c>
      <c r="J7" s="270"/>
      <c r="K7" s="270"/>
      <c r="L7" s="270"/>
      <c r="M7" s="270" t="s">
        <v>70</v>
      </c>
      <c r="N7" s="270"/>
      <c r="O7" s="270"/>
      <c r="P7" s="270"/>
    </row>
    <row r="8" spans="1:16" ht="12.75" customHeight="1">
      <c r="A8" s="270"/>
      <c r="B8" s="270"/>
      <c r="C8" s="271"/>
      <c r="D8" s="271"/>
      <c r="E8" s="271"/>
      <c r="F8" s="271"/>
      <c r="G8" s="271"/>
      <c r="H8" s="271"/>
      <c r="I8" s="271" t="s">
        <v>71</v>
      </c>
      <c r="J8" s="270" t="s">
        <v>72</v>
      </c>
      <c r="K8" s="270"/>
      <c r="L8" s="270"/>
      <c r="M8" s="271" t="s">
        <v>73</v>
      </c>
      <c r="N8" s="271" t="s">
        <v>72</v>
      </c>
      <c r="O8" s="271"/>
      <c r="P8" s="271"/>
    </row>
    <row r="9" spans="1:16" ht="48" customHeight="1">
      <c r="A9" s="270"/>
      <c r="B9" s="270"/>
      <c r="C9" s="271"/>
      <c r="D9" s="271"/>
      <c r="E9" s="271"/>
      <c r="F9" s="271"/>
      <c r="G9" s="271"/>
      <c r="H9" s="271"/>
      <c r="I9" s="271"/>
      <c r="J9" s="53" t="s">
        <v>74</v>
      </c>
      <c r="K9" s="53" t="s">
        <v>75</v>
      </c>
      <c r="L9" s="53" t="s">
        <v>76</v>
      </c>
      <c r="M9" s="271"/>
      <c r="N9" s="54" t="s">
        <v>74</v>
      </c>
      <c r="O9" s="53" t="s">
        <v>75</v>
      </c>
      <c r="P9" s="53" t="s">
        <v>77</v>
      </c>
    </row>
    <row r="10" spans="1:16" ht="7.5" customHeight="1">
      <c r="A10" s="55">
        <v>1</v>
      </c>
      <c r="B10" s="55">
        <v>2</v>
      </c>
      <c r="C10" s="55">
        <v>3</v>
      </c>
      <c r="D10" s="56">
        <v>4</v>
      </c>
      <c r="E10" s="55">
        <v>5</v>
      </c>
      <c r="F10" s="55">
        <v>6</v>
      </c>
      <c r="G10" s="55">
        <v>7</v>
      </c>
      <c r="H10" s="55">
        <v>8</v>
      </c>
      <c r="I10" s="55">
        <v>9</v>
      </c>
      <c r="J10" s="55">
        <v>10</v>
      </c>
      <c r="K10" s="55">
        <v>11</v>
      </c>
      <c r="L10" s="55">
        <v>12</v>
      </c>
      <c r="M10" s="55">
        <v>13</v>
      </c>
      <c r="N10" s="57">
        <v>14</v>
      </c>
      <c r="O10" s="55">
        <v>15</v>
      </c>
      <c r="P10" s="55">
        <v>16</v>
      </c>
    </row>
    <row r="11" spans="1:16" s="61" customFormat="1" ht="11.25" customHeight="1">
      <c r="A11" s="58">
        <v>1</v>
      </c>
      <c r="B11" s="59" t="s">
        <v>78</v>
      </c>
      <c r="C11" s="268" t="s">
        <v>79</v>
      </c>
      <c r="D11" s="269"/>
      <c r="E11" s="60">
        <f>E32+E67+E79+E95+E112+E120+E135+E55+E127+E40+E87+E103+E48+E16+E24</f>
        <v>32945597.679999996</v>
      </c>
      <c r="F11" s="60">
        <f aca="true" t="shared" si="0" ref="F11:P11">F32+F67+F79+F95+F112+F120+F135+F55+F127+F40+F87+F103+F48+F16+F24</f>
        <v>12434309.45</v>
      </c>
      <c r="G11" s="60">
        <f t="shared" si="0"/>
        <v>20511288.23</v>
      </c>
      <c r="H11" s="60">
        <f t="shared" si="0"/>
        <v>7978416.000000001</v>
      </c>
      <c r="I11" s="60">
        <f t="shared" si="0"/>
        <v>4222713.91</v>
      </c>
      <c r="J11" s="60">
        <f t="shared" si="0"/>
        <v>4222453.91</v>
      </c>
      <c r="K11" s="60">
        <f t="shared" si="0"/>
        <v>0</v>
      </c>
      <c r="L11" s="60">
        <f t="shared" si="0"/>
        <v>260</v>
      </c>
      <c r="M11" s="60">
        <f t="shared" si="0"/>
        <v>3755702.09</v>
      </c>
      <c r="N11" s="60">
        <f t="shared" si="0"/>
        <v>0</v>
      </c>
      <c r="O11" s="60">
        <f t="shared" si="0"/>
        <v>0</v>
      </c>
      <c r="P11" s="60">
        <f t="shared" si="0"/>
        <v>3755702.09</v>
      </c>
    </row>
    <row r="12" spans="1:16" ht="12.75">
      <c r="A12" s="196" t="s">
        <v>80</v>
      </c>
      <c r="B12" s="62" t="s">
        <v>81</v>
      </c>
      <c r="C12" s="197" t="s">
        <v>82</v>
      </c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9"/>
    </row>
    <row r="13" spans="1:16" ht="12.75">
      <c r="A13" s="196"/>
      <c r="B13" s="62" t="s">
        <v>83</v>
      </c>
      <c r="C13" s="200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2"/>
    </row>
    <row r="14" spans="1:16" ht="12.75">
      <c r="A14" s="196"/>
      <c r="B14" s="62" t="s">
        <v>84</v>
      </c>
      <c r="C14" s="200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2"/>
    </row>
    <row r="15" spans="1:16" ht="12.75">
      <c r="A15" s="196"/>
      <c r="B15" s="62" t="s">
        <v>85</v>
      </c>
      <c r="C15" s="203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5"/>
    </row>
    <row r="16" spans="1:16" ht="31.5" customHeight="1">
      <c r="A16" s="196"/>
      <c r="B16" s="62" t="s">
        <v>86</v>
      </c>
      <c r="C16" s="62"/>
      <c r="D16" s="63" t="s">
        <v>87</v>
      </c>
      <c r="E16" s="64">
        <f>F16+G16</f>
        <v>18219839</v>
      </c>
      <c r="F16" s="64">
        <f>F17+F18+F19</f>
        <v>5473302</v>
      </c>
      <c r="G16" s="64">
        <f>G17+G18+G19</f>
        <v>12746537</v>
      </c>
      <c r="H16" s="64">
        <f>I16+M16</f>
        <v>83028</v>
      </c>
      <c r="I16" s="64">
        <f>J16+K16+L16</f>
        <v>33028</v>
      </c>
      <c r="J16" s="64">
        <v>33028</v>
      </c>
      <c r="K16" s="64">
        <v>0</v>
      </c>
      <c r="L16" s="64"/>
      <c r="M16" s="64">
        <f>N16+O16+P16</f>
        <v>50000</v>
      </c>
      <c r="N16" s="65">
        <v>0</v>
      </c>
      <c r="O16" s="64">
        <v>0</v>
      </c>
      <c r="P16" s="64">
        <v>50000</v>
      </c>
    </row>
    <row r="17" spans="1:16" ht="12.75">
      <c r="A17" s="196"/>
      <c r="B17" s="62" t="s">
        <v>88</v>
      </c>
      <c r="C17" s="206"/>
      <c r="D17" s="207"/>
      <c r="E17" s="64">
        <f>F17+G17</f>
        <v>83028</v>
      </c>
      <c r="F17" s="64">
        <f>I16</f>
        <v>33028</v>
      </c>
      <c r="G17" s="64">
        <f>M16</f>
        <v>50000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2">
        <v>0</v>
      </c>
      <c r="O17" s="195">
        <v>0</v>
      </c>
      <c r="P17" s="195">
        <v>0</v>
      </c>
    </row>
    <row r="18" spans="1:16" ht="12.75">
      <c r="A18" s="196"/>
      <c r="B18" s="62" t="s">
        <v>89</v>
      </c>
      <c r="C18" s="206"/>
      <c r="D18" s="207"/>
      <c r="E18" s="64">
        <f>F18+G18</f>
        <v>11638860</v>
      </c>
      <c r="F18" s="64">
        <v>3490888</v>
      </c>
      <c r="G18" s="64">
        <v>8147972</v>
      </c>
      <c r="H18" s="195"/>
      <c r="I18" s="195"/>
      <c r="J18" s="195"/>
      <c r="K18" s="195"/>
      <c r="L18" s="195"/>
      <c r="M18" s="195"/>
      <c r="N18" s="193"/>
      <c r="O18" s="195"/>
      <c r="P18" s="195"/>
    </row>
    <row r="19" spans="1:16" ht="12.75">
      <c r="A19" s="196"/>
      <c r="B19" s="62" t="s">
        <v>90</v>
      </c>
      <c r="C19" s="206"/>
      <c r="D19" s="207"/>
      <c r="E19" s="64">
        <f>F19+G19</f>
        <v>6497951</v>
      </c>
      <c r="F19" s="64">
        <v>1949386</v>
      </c>
      <c r="G19" s="64">
        <v>4548565</v>
      </c>
      <c r="H19" s="195"/>
      <c r="I19" s="195"/>
      <c r="J19" s="195"/>
      <c r="K19" s="195"/>
      <c r="L19" s="195"/>
      <c r="M19" s="195"/>
      <c r="N19" s="194"/>
      <c r="O19" s="195"/>
      <c r="P19" s="195"/>
    </row>
    <row r="20" spans="1:16" ht="12.75">
      <c r="A20" s="217" t="s">
        <v>91</v>
      </c>
      <c r="B20" s="66" t="s">
        <v>81</v>
      </c>
      <c r="C20" s="291" t="s">
        <v>140</v>
      </c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</row>
    <row r="21" spans="1:16" ht="12.75">
      <c r="A21" s="218"/>
      <c r="B21" s="66" t="s">
        <v>83</v>
      </c>
      <c r="C21" s="287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</row>
    <row r="22" spans="1:16" ht="12.75">
      <c r="A22" s="218"/>
      <c r="B22" s="66" t="s">
        <v>84</v>
      </c>
      <c r="C22" s="287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</row>
    <row r="23" spans="1:16" ht="12.75">
      <c r="A23" s="218"/>
      <c r="B23" s="66" t="s">
        <v>85</v>
      </c>
      <c r="C23" s="289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</row>
    <row r="24" spans="1:16" ht="22.5">
      <c r="A24" s="218"/>
      <c r="B24" s="66" t="s">
        <v>86</v>
      </c>
      <c r="C24" s="66"/>
      <c r="D24" s="67" t="s">
        <v>93</v>
      </c>
      <c r="E24" s="68">
        <f>F24+G24</f>
        <v>12190</v>
      </c>
      <c r="F24" s="68">
        <f>F25+F26+F27</f>
        <v>4876</v>
      </c>
      <c r="G24" s="68">
        <f>G25+G26+G27</f>
        <v>7314</v>
      </c>
      <c r="H24" s="68">
        <f>I24+M24</f>
        <v>12190</v>
      </c>
      <c r="I24" s="68">
        <f>J24+K24+L24</f>
        <v>4876</v>
      </c>
      <c r="J24" s="68">
        <v>4616</v>
      </c>
      <c r="K24" s="68">
        <v>0</v>
      </c>
      <c r="L24" s="68">
        <v>260</v>
      </c>
      <c r="M24" s="68">
        <f>N24+O24+P24</f>
        <v>7314</v>
      </c>
      <c r="N24" s="69"/>
      <c r="O24" s="68">
        <v>0</v>
      </c>
      <c r="P24" s="68">
        <v>7314</v>
      </c>
    </row>
    <row r="25" spans="1:16" ht="12.75">
      <c r="A25" s="218"/>
      <c r="B25" s="66">
        <v>2011</v>
      </c>
      <c r="C25" s="220"/>
      <c r="D25" s="223"/>
      <c r="E25" s="68">
        <f>F25+G25</f>
        <v>12190</v>
      </c>
      <c r="F25" s="68">
        <f>I24</f>
        <v>4876</v>
      </c>
      <c r="G25" s="68">
        <f>M24</f>
        <v>7314</v>
      </c>
      <c r="H25" s="231">
        <v>0</v>
      </c>
      <c r="I25" s="231">
        <v>0</v>
      </c>
      <c r="J25" s="231">
        <v>0</v>
      </c>
      <c r="K25" s="231">
        <v>0</v>
      </c>
      <c r="L25" s="231">
        <v>0</v>
      </c>
      <c r="M25" s="231">
        <v>0</v>
      </c>
      <c r="N25" s="231">
        <v>0</v>
      </c>
      <c r="O25" s="231">
        <v>0</v>
      </c>
      <c r="P25" s="231">
        <v>0</v>
      </c>
    </row>
    <row r="26" spans="1:16" ht="12.75">
      <c r="A26" s="218"/>
      <c r="B26" s="66">
        <v>2012</v>
      </c>
      <c r="C26" s="221"/>
      <c r="D26" s="224"/>
      <c r="E26" s="68">
        <f>F26+G26</f>
        <v>0</v>
      </c>
      <c r="F26" s="68"/>
      <c r="G26" s="68"/>
      <c r="H26" s="232"/>
      <c r="I26" s="232"/>
      <c r="J26" s="232"/>
      <c r="K26" s="232"/>
      <c r="L26" s="232"/>
      <c r="M26" s="232"/>
      <c r="N26" s="232"/>
      <c r="O26" s="232"/>
      <c r="P26" s="232"/>
    </row>
    <row r="27" spans="1:16" s="61" customFormat="1" ht="11.25" customHeight="1">
      <c r="A27" s="219"/>
      <c r="B27" s="66">
        <v>2013</v>
      </c>
      <c r="C27" s="222"/>
      <c r="D27" s="225"/>
      <c r="E27" s="68">
        <f>F27+G27</f>
        <v>0</v>
      </c>
      <c r="F27" s="68"/>
      <c r="G27" s="68"/>
      <c r="H27" s="233"/>
      <c r="I27" s="233"/>
      <c r="J27" s="233"/>
      <c r="K27" s="233"/>
      <c r="L27" s="233"/>
      <c r="M27" s="233"/>
      <c r="N27" s="233"/>
      <c r="O27" s="233"/>
      <c r="P27" s="233"/>
    </row>
    <row r="28" spans="1:16" ht="11.25" customHeight="1">
      <c r="A28" s="217" t="s">
        <v>91</v>
      </c>
      <c r="B28" s="66" t="s">
        <v>81</v>
      </c>
      <c r="C28" s="285" t="s">
        <v>92</v>
      </c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</row>
    <row r="29" spans="1:16" ht="11.25">
      <c r="A29" s="218"/>
      <c r="B29" s="66" t="s">
        <v>83</v>
      </c>
      <c r="C29" s="287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</row>
    <row r="30" spans="1:16" ht="11.25">
      <c r="A30" s="218"/>
      <c r="B30" s="66" t="s">
        <v>84</v>
      </c>
      <c r="C30" s="287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</row>
    <row r="31" spans="1:16" ht="11.25">
      <c r="A31" s="218"/>
      <c r="B31" s="66" t="s">
        <v>85</v>
      </c>
      <c r="C31" s="289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</row>
    <row r="32" spans="1:16" ht="22.5">
      <c r="A32" s="218"/>
      <c r="B32" s="66" t="s">
        <v>86</v>
      </c>
      <c r="C32" s="66"/>
      <c r="D32" s="67" t="s">
        <v>93</v>
      </c>
      <c r="E32" s="68">
        <f>F32+G32</f>
        <v>4095239</v>
      </c>
      <c r="F32" s="68">
        <f>F33+F34+F35</f>
        <v>1228572</v>
      </c>
      <c r="G32" s="68">
        <f>G33+G34+G35</f>
        <v>2866667</v>
      </c>
      <c r="H32" s="68">
        <f>I32+M32</f>
        <v>1374000</v>
      </c>
      <c r="I32" s="68">
        <f>J32+K32+L32</f>
        <v>412200</v>
      </c>
      <c r="J32" s="68">
        <v>412200</v>
      </c>
      <c r="K32" s="68">
        <v>0</v>
      </c>
      <c r="L32" s="68"/>
      <c r="M32" s="68">
        <f>N32+O32+P32</f>
        <v>961800</v>
      </c>
      <c r="N32" s="69"/>
      <c r="O32" s="68">
        <v>0</v>
      </c>
      <c r="P32" s="68">
        <v>961800</v>
      </c>
    </row>
    <row r="33" spans="1:16" ht="11.25">
      <c r="A33" s="218"/>
      <c r="B33" s="66">
        <v>2011</v>
      </c>
      <c r="C33" s="220"/>
      <c r="D33" s="223"/>
      <c r="E33" s="68">
        <f>F33+G33</f>
        <v>1374000</v>
      </c>
      <c r="F33" s="68">
        <f>I32</f>
        <v>412200</v>
      </c>
      <c r="G33" s="68">
        <f>M32</f>
        <v>961800</v>
      </c>
      <c r="H33" s="231">
        <v>0</v>
      </c>
      <c r="I33" s="231">
        <v>0</v>
      </c>
      <c r="J33" s="231">
        <v>0</v>
      </c>
      <c r="K33" s="231">
        <v>0</v>
      </c>
      <c r="L33" s="231">
        <v>0</v>
      </c>
      <c r="M33" s="231">
        <v>0</v>
      </c>
      <c r="N33" s="231">
        <v>0</v>
      </c>
      <c r="O33" s="231">
        <v>0</v>
      </c>
      <c r="P33" s="231">
        <v>0</v>
      </c>
    </row>
    <row r="34" spans="1:16" ht="11.25">
      <c r="A34" s="218"/>
      <c r="B34" s="66">
        <v>2012</v>
      </c>
      <c r="C34" s="221"/>
      <c r="D34" s="224"/>
      <c r="E34" s="68">
        <f>F34+G34</f>
        <v>2721239</v>
      </c>
      <c r="F34" s="68">
        <v>816372</v>
      </c>
      <c r="G34" s="68">
        <v>1904867</v>
      </c>
      <c r="H34" s="232"/>
      <c r="I34" s="232"/>
      <c r="J34" s="232"/>
      <c r="K34" s="232"/>
      <c r="L34" s="232"/>
      <c r="M34" s="232"/>
      <c r="N34" s="232"/>
      <c r="O34" s="232"/>
      <c r="P34" s="232"/>
    </row>
    <row r="35" spans="1:16" ht="11.25">
      <c r="A35" s="219"/>
      <c r="B35" s="66">
        <v>2013</v>
      </c>
      <c r="C35" s="222"/>
      <c r="D35" s="225"/>
      <c r="E35" s="68">
        <f>F35+G35</f>
        <v>0</v>
      </c>
      <c r="F35" s="68"/>
      <c r="G35" s="68"/>
      <c r="H35" s="233"/>
      <c r="I35" s="233"/>
      <c r="J35" s="233"/>
      <c r="K35" s="233"/>
      <c r="L35" s="233"/>
      <c r="M35" s="233"/>
      <c r="N35" s="233"/>
      <c r="O35" s="233"/>
      <c r="P35" s="233"/>
    </row>
    <row r="36" spans="1:16" ht="11.25" customHeight="1">
      <c r="A36" s="275" t="s">
        <v>94</v>
      </c>
      <c r="B36" s="71" t="s">
        <v>95</v>
      </c>
      <c r="C36" s="234" t="s">
        <v>96</v>
      </c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8"/>
    </row>
    <row r="37" spans="1:16" ht="11.25" customHeight="1">
      <c r="A37" s="275"/>
      <c r="B37" s="71" t="s">
        <v>97</v>
      </c>
      <c r="C37" s="279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1"/>
    </row>
    <row r="38" spans="1:16" ht="11.25" customHeight="1">
      <c r="A38" s="275"/>
      <c r="B38" s="71" t="s">
        <v>98</v>
      </c>
      <c r="C38" s="279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1"/>
    </row>
    <row r="39" spans="1:16" ht="11.25" customHeight="1">
      <c r="A39" s="275"/>
      <c r="B39" s="71" t="s">
        <v>99</v>
      </c>
      <c r="C39" s="282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4"/>
    </row>
    <row r="40" spans="1:16" ht="11.25">
      <c r="A40" s="275"/>
      <c r="B40" s="71" t="s">
        <v>100</v>
      </c>
      <c r="C40" s="72"/>
      <c r="D40" s="73" t="s">
        <v>101</v>
      </c>
      <c r="E40" s="74">
        <f>E41+E42</f>
        <v>2246571.0599999996</v>
      </c>
      <c r="F40" s="74">
        <f>F41+F42</f>
        <v>373546.92000000004</v>
      </c>
      <c r="G40" s="74">
        <f>G41+G42</f>
        <v>1873024.14</v>
      </c>
      <c r="H40" s="74">
        <f>I40+M40</f>
        <v>940933.25</v>
      </c>
      <c r="I40" s="74">
        <f>J40+K40+L40</f>
        <v>177701.25</v>
      </c>
      <c r="J40" s="74">
        <v>177701.25</v>
      </c>
      <c r="K40" s="74">
        <v>0</v>
      </c>
      <c r="L40" s="74"/>
      <c r="M40" s="74">
        <f>N40+O40+P40</f>
        <v>763232</v>
      </c>
      <c r="N40" s="74">
        <v>0</v>
      </c>
      <c r="O40" s="74">
        <v>0</v>
      </c>
      <c r="P40" s="74">
        <v>763232</v>
      </c>
    </row>
    <row r="41" spans="1:16" ht="11.25">
      <c r="A41" s="275"/>
      <c r="B41" s="71">
        <v>2011</v>
      </c>
      <c r="C41" s="72"/>
      <c r="D41" s="75">
        <v>6057.6059</v>
      </c>
      <c r="E41" s="74">
        <f>F41+G41</f>
        <v>940933.25</v>
      </c>
      <c r="F41" s="74">
        <f>I40</f>
        <v>177701.25</v>
      </c>
      <c r="G41" s="74">
        <f>M40</f>
        <v>763232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</row>
    <row r="42" spans="1:16" ht="11.25">
      <c r="A42" s="275"/>
      <c r="B42" s="71">
        <v>2012</v>
      </c>
      <c r="C42" s="72"/>
      <c r="D42" s="73"/>
      <c r="E42" s="74">
        <f>F42+G42</f>
        <v>1305637.8099999998</v>
      </c>
      <c r="F42" s="74">
        <v>195845.67</v>
      </c>
      <c r="G42" s="74">
        <v>1109792.14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</row>
    <row r="43" spans="1:16" ht="11.25">
      <c r="A43" s="276"/>
      <c r="B43" s="76" t="s">
        <v>102</v>
      </c>
      <c r="C43" s="77"/>
      <c r="D43" s="78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</row>
    <row r="44" spans="1:16" ht="11.25" customHeight="1">
      <c r="A44" s="79"/>
      <c r="B44" s="71" t="s">
        <v>95</v>
      </c>
      <c r="C44" s="211" t="s">
        <v>103</v>
      </c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</row>
    <row r="45" spans="1:16" ht="12.75">
      <c r="A45" s="79"/>
      <c r="B45" s="71" t="s">
        <v>97</v>
      </c>
      <c r="C45" s="213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</row>
    <row r="46" spans="1:16" ht="12.75">
      <c r="A46" s="79"/>
      <c r="B46" s="71" t="s">
        <v>98</v>
      </c>
      <c r="C46" s="213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</row>
    <row r="47" spans="1:16" ht="12.75">
      <c r="A47" s="79"/>
      <c r="B47" s="71" t="s">
        <v>99</v>
      </c>
      <c r="C47" s="215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</row>
    <row r="48" spans="1:16" ht="12.75">
      <c r="A48" s="79"/>
      <c r="B48" s="71" t="s">
        <v>100</v>
      </c>
      <c r="C48" s="72"/>
      <c r="D48" s="72" t="s">
        <v>104</v>
      </c>
      <c r="E48" s="74">
        <f>F48+G48</f>
        <v>4973</v>
      </c>
      <c r="F48" s="74">
        <f>I48</f>
        <v>0</v>
      </c>
      <c r="G48" s="74">
        <f>M48</f>
        <v>4973</v>
      </c>
      <c r="H48" s="74">
        <f>I48+M48</f>
        <v>4973</v>
      </c>
      <c r="I48" s="74">
        <f>J48+K48+L48</f>
        <v>0</v>
      </c>
      <c r="J48" s="74"/>
      <c r="K48" s="74">
        <v>0</v>
      </c>
      <c r="L48" s="74"/>
      <c r="M48" s="74">
        <f>N48+O48+P48</f>
        <v>4973</v>
      </c>
      <c r="N48" s="74"/>
      <c r="O48" s="74">
        <v>0</v>
      </c>
      <c r="P48" s="74">
        <v>4973</v>
      </c>
    </row>
    <row r="49" spans="1:16" ht="12.75">
      <c r="A49" s="79"/>
      <c r="B49" s="71" t="s">
        <v>105</v>
      </c>
      <c r="C49" s="72"/>
      <c r="D49" s="80">
        <v>6067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</row>
    <row r="50" spans="1:16" ht="12.75">
      <c r="A50" s="79"/>
      <c r="B50" s="71" t="s">
        <v>106</v>
      </c>
      <c r="C50" s="72"/>
      <c r="D50" s="72"/>
      <c r="E50" s="72">
        <v>0</v>
      </c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</row>
    <row r="51" spans="1:16" ht="11.25">
      <c r="A51" s="226" t="s">
        <v>107</v>
      </c>
      <c r="B51" s="81" t="s">
        <v>95</v>
      </c>
      <c r="C51" s="234" t="s">
        <v>108</v>
      </c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6"/>
    </row>
    <row r="52" spans="1:16" ht="11.25">
      <c r="A52" s="218"/>
      <c r="B52" s="66" t="s">
        <v>83</v>
      </c>
      <c r="C52" s="200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2"/>
    </row>
    <row r="53" spans="1:16" ht="11.25">
      <c r="A53" s="218"/>
      <c r="B53" s="66" t="s">
        <v>84</v>
      </c>
      <c r="C53" s="200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2"/>
    </row>
    <row r="54" spans="1:16" ht="11.25">
      <c r="A54" s="218"/>
      <c r="B54" s="66" t="s">
        <v>85</v>
      </c>
      <c r="C54" s="203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5"/>
    </row>
    <row r="55" spans="1:16" ht="22.5">
      <c r="A55" s="218"/>
      <c r="B55" s="66" t="s">
        <v>86</v>
      </c>
      <c r="C55" s="66"/>
      <c r="D55" s="67" t="s">
        <v>109</v>
      </c>
      <c r="E55" s="68">
        <f>E60+E61+E62+E59+E56+E57+E58</f>
        <v>3296894.88</v>
      </c>
      <c r="F55" s="68">
        <f>F60+F61+F62+F59+F56+F57+F58</f>
        <v>2159994.4</v>
      </c>
      <c r="G55" s="68">
        <f>G60+G61+G62+G59+G56+G57+G58</f>
        <v>1136900.48</v>
      </c>
      <c r="H55" s="68">
        <f>I55+M55</f>
        <v>3190374.48</v>
      </c>
      <c r="I55" s="68">
        <f>J55+K55+L55</f>
        <v>2053474</v>
      </c>
      <c r="J55" s="68">
        <v>2053474</v>
      </c>
      <c r="K55" s="68"/>
      <c r="L55" s="68"/>
      <c r="M55" s="68">
        <f>N55+O55+P55</f>
        <v>1136900.48</v>
      </c>
      <c r="N55" s="69">
        <v>0</v>
      </c>
      <c r="O55" s="68">
        <v>0</v>
      </c>
      <c r="P55" s="68">
        <v>1136900.48</v>
      </c>
    </row>
    <row r="56" spans="1:16" ht="11.25">
      <c r="A56" s="218"/>
      <c r="B56" s="66">
        <v>2007</v>
      </c>
      <c r="C56" s="82"/>
      <c r="D56" s="83"/>
      <c r="E56" s="68">
        <f aca="true" t="shared" si="1" ref="E56:E62">F56+G56</f>
        <v>18000</v>
      </c>
      <c r="F56" s="68">
        <v>18000</v>
      </c>
      <c r="G56" s="68"/>
      <c r="H56" s="84"/>
      <c r="I56" s="84"/>
      <c r="J56" s="84"/>
      <c r="K56" s="84"/>
      <c r="L56" s="84"/>
      <c r="M56" s="84"/>
      <c r="N56" s="85"/>
      <c r="O56" s="84"/>
      <c r="P56" s="84"/>
    </row>
    <row r="57" spans="1:16" ht="11.25">
      <c r="A57" s="218"/>
      <c r="B57" s="66">
        <v>2008</v>
      </c>
      <c r="C57" s="82"/>
      <c r="D57" s="83"/>
      <c r="E57" s="68">
        <f t="shared" si="1"/>
        <v>1020.4</v>
      </c>
      <c r="F57" s="68">
        <v>1020.4</v>
      </c>
      <c r="G57" s="68"/>
      <c r="H57" s="84"/>
      <c r="I57" s="84"/>
      <c r="J57" s="84"/>
      <c r="K57" s="84"/>
      <c r="L57" s="84"/>
      <c r="M57" s="84"/>
      <c r="N57" s="85"/>
      <c r="O57" s="84"/>
      <c r="P57" s="84"/>
    </row>
    <row r="58" spans="1:16" ht="11.25">
      <c r="A58" s="218"/>
      <c r="B58" s="66">
        <v>2009</v>
      </c>
      <c r="C58" s="82"/>
      <c r="D58" s="83"/>
      <c r="E58" s="68">
        <f t="shared" si="1"/>
        <v>52500</v>
      </c>
      <c r="F58" s="68">
        <v>52500</v>
      </c>
      <c r="G58" s="68"/>
      <c r="H58" s="84"/>
      <c r="I58" s="84"/>
      <c r="J58" s="84"/>
      <c r="K58" s="84"/>
      <c r="L58" s="84"/>
      <c r="M58" s="84"/>
      <c r="N58" s="85"/>
      <c r="O58" s="84"/>
      <c r="P58" s="84"/>
    </row>
    <row r="59" spans="1:16" ht="11.25">
      <c r="A59" s="218"/>
      <c r="B59" s="66">
        <v>2010</v>
      </c>
      <c r="C59" s="82"/>
      <c r="D59" s="83"/>
      <c r="E59" s="68">
        <f t="shared" si="1"/>
        <v>35000</v>
      </c>
      <c r="F59" s="68">
        <v>35000</v>
      </c>
      <c r="G59" s="68">
        <v>0</v>
      </c>
      <c r="H59" s="86">
        <v>0</v>
      </c>
      <c r="I59" s="86">
        <v>0</v>
      </c>
      <c r="J59" s="86">
        <v>0</v>
      </c>
      <c r="K59" s="86">
        <v>0</v>
      </c>
      <c r="L59" s="86">
        <v>0</v>
      </c>
      <c r="M59" s="86">
        <v>0</v>
      </c>
      <c r="N59" s="87">
        <v>0</v>
      </c>
      <c r="O59" s="86" t="s">
        <v>176</v>
      </c>
      <c r="P59" s="86">
        <v>0</v>
      </c>
    </row>
    <row r="60" spans="1:16" ht="11.25">
      <c r="A60" s="218"/>
      <c r="B60" s="66">
        <v>2011</v>
      </c>
      <c r="C60" s="220"/>
      <c r="D60" s="223"/>
      <c r="E60" s="68">
        <f t="shared" si="1"/>
        <v>3190374.48</v>
      </c>
      <c r="F60" s="68">
        <f>I55</f>
        <v>2053474</v>
      </c>
      <c r="G60" s="68">
        <f>M55</f>
        <v>1136900.48</v>
      </c>
      <c r="H60" s="228">
        <v>0</v>
      </c>
      <c r="I60" s="228">
        <v>0</v>
      </c>
      <c r="J60" s="228">
        <v>0</v>
      </c>
      <c r="K60" s="228">
        <v>0</v>
      </c>
      <c r="L60" s="228">
        <v>0</v>
      </c>
      <c r="M60" s="228">
        <v>0</v>
      </c>
      <c r="N60" s="228">
        <v>0</v>
      </c>
      <c r="O60" s="228">
        <v>0</v>
      </c>
      <c r="P60" s="228">
        <v>0</v>
      </c>
    </row>
    <row r="61" spans="1:16" ht="11.25">
      <c r="A61" s="218"/>
      <c r="B61" s="66"/>
      <c r="C61" s="221"/>
      <c r="D61" s="224"/>
      <c r="E61" s="68">
        <f t="shared" si="1"/>
        <v>0</v>
      </c>
      <c r="F61" s="68">
        <v>0</v>
      </c>
      <c r="G61" s="68">
        <v>0</v>
      </c>
      <c r="H61" s="229"/>
      <c r="I61" s="229"/>
      <c r="J61" s="229"/>
      <c r="K61" s="229"/>
      <c r="L61" s="229"/>
      <c r="M61" s="229"/>
      <c r="N61" s="229"/>
      <c r="O61" s="229"/>
      <c r="P61" s="229"/>
    </row>
    <row r="62" spans="1:16" ht="11.25">
      <c r="A62" s="227"/>
      <c r="B62" s="88"/>
      <c r="C62" s="237"/>
      <c r="D62" s="238"/>
      <c r="E62" s="89">
        <f t="shared" si="1"/>
        <v>0</v>
      </c>
      <c r="F62" s="89">
        <v>0</v>
      </c>
      <c r="G62" s="89">
        <v>0</v>
      </c>
      <c r="H62" s="230"/>
      <c r="I62" s="230"/>
      <c r="J62" s="230"/>
      <c r="K62" s="230"/>
      <c r="L62" s="230"/>
      <c r="M62" s="230"/>
      <c r="N62" s="230"/>
      <c r="O62" s="230"/>
      <c r="P62" s="230"/>
    </row>
    <row r="63" spans="1:16" ht="11.25">
      <c r="A63" s="226" t="s">
        <v>110</v>
      </c>
      <c r="B63" s="81" t="s">
        <v>95</v>
      </c>
      <c r="C63" s="200" t="s">
        <v>111</v>
      </c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2"/>
    </row>
    <row r="64" spans="1:16" ht="11.25">
      <c r="A64" s="218"/>
      <c r="B64" s="66" t="s">
        <v>83</v>
      </c>
      <c r="C64" s="200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2"/>
    </row>
    <row r="65" spans="1:16" ht="11.25">
      <c r="A65" s="218"/>
      <c r="B65" s="66" t="s">
        <v>84</v>
      </c>
      <c r="C65" s="200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2"/>
    </row>
    <row r="66" spans="1:16" ht="11.25">
      <c r="A66" s="218"/>
      <c r="B66" s="66" t="s">
        <v>85</v>
      </c>
      <c r="C66" s="203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5"/>
    </row>
    <row r="67" spans="1:16" ht="22.5">
      <c r="A67" s="218"/>
      <c r="B67" s="66" t="s">
        <v>86</v>
      </c>
      <c r="C67" s="66"/>
      <c r="D67" s="67" t="s">
        <v>109</v>
      </c>
      <c r="E67" s="68">
        <f>E72+E73+E74+E71+E70++E68</f>
        <v>4231531.37</v>
      </c>
      <c r="F67" s="68">
        <f>F72+F73+F74+F71+F70++F68</f>
        <v>2781531.87</v>
      </c>
      <c r="G67" s="68">
        <f>G72+G73+G74+G71+G70++G68</f>
        <v>1449999.5</v>
      </c>
      <c r="H67" s="68">
        <f>I67+M67</f>
        <v>2054099.5</v>
      </c>
      <c r="I67" s="68">
        <f>J67+K67+L67</f>
        <v>1329100</v>
      </c>
      <c r="J67" s="68">
        <v>1329100</v>
      </c>
      <c r="K67" s="68"/>
      <c r="L67" s="68"/>
      <c r="M67" s="68">
        <f>N67+O67+P67</f>
        <v>724999.5</v>
      </c>
      <c r="N67" s="69">
        <v>0</v>
      </c>
      <c r="O67" s="68">
        <v>0</v>
      </c>
      <c r="P67" s="68">
        <v>724999.5</v>
      </c>
    </row>
    <row r="68" spans="1:16" ht="11.25">
      <c r="A68" s="218"/>
      <c r="B68" s="66">
        <v>2007</v>
      </c>
      <c r="C68" s="82"/>
      <c r="D68" s="83"/>
      <c r="E68" s="90">
        <f aca="true" t="shared" si="2" ref="E68:E74">F68+G68</f>
        <v>35465.4</v>
      </c>
      <c r="F68" s="68">
        <v>35465.4</v>
      </c>
      <c r="G68" s="68"/>
      <c r="H68" s="84"/>
      <c r="I68" s="84"/>
      <c r="J68" s="84"/>
      <c r="K68" s="84"/>
      <c r="L68" s="84"/>
      <c r="M68" s="84"/>
      <c r="N68" s="85"/>
      <c r="O68" s="84"/>
      <c r="P68" s="84"/>
    </row>
    <row r="69" spans="1:16" ht="11.25">
      <c r="A69" s="218"/>
      <c r="B69" s="66">
        <v>2008</v>
      </c>
      <c r="C69" s="82"/>
      <c r="D69" s="83"/>
      <c r="E69" s="90">
        <f t="shared" si="2"/>
        <v>3200</v>
      </c>
      <c r="F69" s="68">
        <v>3200</v>
      </c>
      <c r="G69" s="68"/>
      <c r="H69" s="84"/>
      <c r="I69" s="84"/>
      <c r="J69" s="84"/>
      <c r="K69" s="84"/>
      <c r="L69" s="84"/>
      <c r="M69" s="84"/>
      <c r="N69" s="85"/>
      <c r="O69" s="84"/>
      <c r="P69" s="84"/>
    </row>
    <row r="70" spans="1:16" ht="11.25">
      <c r="A70" s="218"/>
      <c r="B70" s="66">
        <v>2009</v>
      </c>
      <c r="C70" s="82"/>
      <c r="D70" s="83"/>
      <c r="E70" s="90">
        <f t="shared" si="2"/>
        <v>55866.47</v>
      </c>
      <c r="F70" s="68">
        <v>55866.47</v>
      </c>
      <c r="G70" s="68"/>
      <c r="H70" s="84"/>
      <c r="I70" s="84"/>
      <c r="J70" s="84"/>
      <c r="K70" s="84"/>
      <c r="L70" s="84"/>
      <c r="M70" s="84"/>
      <c r="N70" s="85"/>
      <c r="O70" s="84"/>
      <c r="P70" s="84"/>
    </row>
    <row r="71" spans="1:16" ht="11.25">
      <c r="A71" s="218"/>
      <c r="B71" s="66">
        <v>2010</v>
      </c>
      <c r="C71" s="82"/>
      <c r="D71" s="83"/>
      <c r="E71" s="90">
        <f t="shared" si="2"/>
        <v>32000</v>
      </c>
      <c r="F71" s="90">
        <v>32000</v>
      </c>
      <c r="G71" s="90">
        <v>0</v>
      </c>
      <c r="H71" s="86">
        <v>0</v>
      </c>
      <c r="I71" s="86">
        <v>0</v>
      </c>
      <c r="J71" s="86">
        <v>0</v>
      </c>
      <c r="K71" s="86">
        <v>0</v>
      </c>
      <c r="L71" s="86">
        <v>0</v>
      </c>
      <c r="M71" s="86">
        <v>0</v>
      </c>
      <c r="N71" s="87">
        <v>0</v>
      </c>
      <c r="O71" s="86">
        <v>0</v>
      </c>
      <c r="P71" s="86">
        <v>0</v>
      </c>
    </row>
    <row r="72" spans="1:16" ht="11.25">
      <c r="A72" s="218"/>
      <c r="B72" s="91">
        <v>2011</v>
      </c>
      <c r="C72" s="220"/>
      <c r="D72" s="223"/>
      <c r="E72" s="90">
        <f t="shared" si="2"/>
        <v>2054099.5</v>
      </c>
      <c r="F72" s="90">
        <f>I67</f>
        <v>1329100</v>
      </c>
      <c r="G72" s="68">
        <f>M67</f>
        <v>724999.5</v>
      </c>
      <c r="H72" s="228">
        <v>0</v>
      </c>
      <c r="I72" s="228">
        <v>0</v>
      </c>
      <c r="J72" s="228">
        <v>0</v>
      </c>
      <c r="K72" s="228">
        <v>0</v>
      </c>
      <c r="L72" s="228">
        <v>0</v>
      </c>
      <c r="M72" s="228">
        <v>0</v>
      </c>
      <c r="N72" s="228">
        <v>0</v>
      </c>
      <c r="O72" s="228">
        <v>0</v>
      </c>
      <c r="P72" s="228">
        <v>0</v>
      </c>
    </row>
    <row r="73" spans="1:16" ht="11.25">
      <c r="A73" s="218"/>
      <c r="B73" s="91">
        <v>2012</v>
      </c>
      <c r="C73" s="221"/>
      <c r="D73" s="224"/>
      <c r="E73" s="90">
        <f t="shared" si="2"/>
        <v>2054100</v>
      </c>
      <c r="F73" s="90">
        <v>1329100</v>
      </c>
      <c r="G73" s="90">
        <v>725000</v>
      </c>
      <c r="H73" s="229"/>
      <c r="I73" s="229"/>
      <c r="J73" s="229"/>
      <c r="K73" s="229"/>
      <c r="L73" s="229"/>
      <c r="M73" s="229"/>
      <c r="N73" s="229"/>
      <c r="O73" s="229"/>
      <c r="P73" s="229"/>
    </row>
    <row r="74" spans="1:16" ht="11.25">
      <c r="A74" s="227"/>
      <c r="B74" s="88"/>
      <c r="C74" s="237"/>
      <c r="D74" s="238"/>
      <c r="E74" s="89">
        <f t="shared" si="2"/>
        <v>0</v>
      </c>
      <c r="F74" s="89">
        <v>0</v>
      </c>
      <c r="G74" s="89">
        <v>0</v>
      </c>
      <c r="H74" s="230"/>
      <c r="I74" s="230"/>
      <c r="J74" s="230"/>
      <c r="K74" s="230"/>
      <c r="L74" s="230"/>
      <c r="M74" s="230"/>
      <c r="N74" s="230"/>
      <c r="O74" s="230"/>
      <c r="P74" s="230"/>
    </row>
    <row r="75" spans="1:16" ht="11.25">
      <c r="A75" s="217" t="s">
        <v>112</v>
      </c>
      <c r="B75" s="66" t="s">
        <v>81</v>
      </c>
      <c r="C75" s="197" t="s">
        <v>113</v>
      </c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9"/>
    </row>
    <row r="76" spans="1:16" ht="11.25">
      <c r="A76" s="218"/>
      <c r="B76" s="66" t="s">
        <v>83</v>
      </c>
      <c r="C76" s="200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2"/>
    </row>
    <row r="77" spans="1:16" ht="11.25">
      <c r="A77" s="218"/>
      <c r="B77" s="66" t="s">
        <v>84</v>
      </c>
      <c r="C77" s="200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2"/>
    </row>
    <row r="78" spans="1:16" ht="11.25">
      <c r="A78" s="218"/>
      <c r="B78" s="66" t="s">
        <v>85</v>
      </c>
      <c r="C78" s="203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5"/>
    </row>
    <row r="79" spans="1:16" ht="22.5">
      <c r="A79" s="218"/>
      <c r="B79" s="66" t="s">
        <v>86</v>
      </c>
      <c r="C79" s="66"/>
      <c r="D79" s="67" t="s">
        <v>114</v>
      </c>
      <c r="E79" s="68">
        <f>E80+E81+E82</f>
        <v>33472.49</v>
      </c>
      <c r="F79" s="68">
        <f>F80+F81+F82</f>
        <v>13301.76</v>
      </c>
      <c r="G79" s="68">
        <f>G80+G81+G82</f>
        <v>20170.73</v>
      </c>
      <c r="H79" s="68">
        <f>I79+M79</f>
        <v>33472.49</v>
      </c>
      <c r="I79" s="68">
        <f>J79+K79+L79</f>
        <v>13301.76</v>
      </c>
      <c r="J79" s="68">
        <v>13301.76</v>
      </c>
      <c r="K79" s="68">
        <v>0</v>
      </c>
      <c r="L79" s="68"/>
      <c r="M79" s="68">
        <f>N79+O79+P79</f>
        <v>20170.73</v>
      </c>
      <c r="N79" s="69"/>
      <c r="O79" s="68">
        <v>0</v>
      </c>
      <c r="P79" s="68">
        <v>20170.73</v>
      </c>
    </row>
    <row r="80" spans="1:16" ht="11.25">
      <c r="A80" s="218"/>
      <c r="B80" s="66">
        <v>2011</v>
      </c>
      <c r="C80" s="220"/>
      <c r="D80" s="223"/>
      <c r="E80" s="68">
        <f>F80+G80</f>
        <v>33472.49</v>
      </c>
      <c r="F80" s="68">
        <f>I79</f>
        <v>13301.76</v>
      </c>
      <c r="G80" s="68">
        <f>M79</f>
        <v>20170.73</v>
      </c>
      <c r="H80" s="231">
        <v>0</v>
      </c>
      <c r="I80" s="231">
        <v>0</v>
      </c>
      <c r="J80" s="231">
        <v>0</v>
      </c>
      <c r="K80" s="231">
        <v>0</v>
      </c>
      <c r="L80" s="231">
        <v>0</v>
      </c>
      <c r="M80" s="231">
        <v>0</v>
      </c>
      <c r="N80" s="231">
        <v>0</v>
      </c>
      <c r="O80" s="231">
        <v>0</v>
      </c>
      <c r="P80" s="231">
        <v>0</v>
      </c>
    </row>
    <row r="81" spans="1:16" ht="11.25">
      <c r="A81" s="218"/>
      <c r="B81" s="66"/>
      <c r="C81" s="221"/>
      <c r="D81" s="224"/>
      <c r="E81" s="68">
        <f>F81+G81</f>
        <v>0</v>
      </c>
      <c r="F81" s="68"/>
      <c r="G81" s="68"/>
      <c r="H81" s="232"/>
      <c r="I81" s="232"/>
      <c r="J81" s="232"/>
      <c r="K81" s="232"/>
      <c r="L81" s="232"/>
      <c r="M81" s="232"/>
      <c r="N81" s="232"/>
      <c r="O81" s="232"/>
      <c r="P81" s="232"/>
    </row>
    <row r="82" spans="1:16" ht="11.25">
      <c r="A82" s="219"/>
      <c r="B82" s="66"/>
      <c r="C82" s="222"/>
      <c r="D82" s="225"/>
      <c r="E82" s="68">
        <f>F82+G82</f>
        <v>0</v>
      </c>
      <c r="F82" s="68">
        <v>0</v>
      </c>
      <c r="G82" s="68">
        <v>0</v>
      </c>
      <c r="H82" s="233"/>
      <c r="I82" s="233"/>
      <c r="J82" s="233"/>
      <c r="K82" s="233"/>
      <c r="L82" s="233"/>
      <c r="M82" s="233"/>
      <c r="N82" s="267"/>
      <c r="O82" s="233"/>
      <c r="P82" s="233"/>
    </row>
    <row r="83" spans="1:16" ht="11.25">
      <c r="A83" s="217" t="s">
        <v>112</v>
      </c>
      <c r="B83" s="66" t="s">
        <v>81</v>
      </c>
      <c r="C83" s="197" t="s">
        <v>115</v>
      </c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9"/>
    </row>
    <row r="84" spans="1:16" ht="11.25">
      <c r="A84" s="218"/>
      <c r="B84" s="66" t="s">
        <v>83</v>
      </c>
      <c r="C84" s="200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2"/>
    </row>
    <row r="85" spans="1:16" ht="11.25">
      <c r="A85" s="218"/>
      <c r="B85" s="66" t="s">
        <v>84</v>
      </c>
      <c r="C85" s="200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2"/>
    </row>
    <row r="86" spans="1:16" ht="11.25">
      <c r="A86" s="218"/>
      <c r="B86" s="66" t="s">
        <v>85</v>
      </c>
      <c r="C86" s="203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5"/>
    </row>
    <row r="87" spans="1:16" ht="22.5">
      <c r="A87" s="218"/>
      <c r="B87" s="66" t="s">
        <v>86</v>
      </c>
      <c r="C87" s="66"/>
      <c r="D87" s="67" t="s">
        <v>114</v>
      </c>
      <c r="E87" s="68">
        <f>E88+E89+E90</f>
        <v>101071.28</v>
      </c>
      <c r="F87" s="68">
        <f>F88+F89+F90</f>
        <v>36933.86</v>
      </c>
      <c r="G87" s="68">
        <f>G88+G89+G90</f>
        <v>64137.42</v>
      </c>
      <c r="H87" s="68">
        <f>I87+M87</f>
        <v>101071.28</v>
      </c>
      <c r="I87" s="68">
        <f>J87+K87+L87</f>
        <v>36933.86</v>
      </c>
      <c r="J87" s="68">
        <v>36933.86</v>
      </c>
      <c r="K87" s="68">
        <v>0</v>
      </c>
      <c r="L87" s="68"/>
      <c r="M87" s="68">
        <f>N87+O87+P87</f>
        <v>64137.42</v>
      </c>
      <c r="N87" s="69"/>
      <c r="O87" s="68">
        <v>0</v>
      </c>
      <c r="P87" s="68">
        <v>64137.42</v>
      </c>
    </row>
    <row r="88" spans="1:16" ht="11.25">
      <c r="A88" s="218"/>
      <c r="B88" s="66">
        <v>2011</v>
      </c>
      <c r="C88" s="220"/>
      <c r="D88" s="223"/>
      <c r="E88" s="68">
        <f>F88+G88</f>
        <v>101071.28</v>
      </c>
      <c r="F88" s="68">
        <f>I87</f>
        <v>36933.86</v>
      </c>
      <c r="G88" s="68">
        <f>M87</f>
        <v>64137.42</v>
      </c>
      <c r="H88" s="231">
        <v>0</v>
      </c>
      <c r="I88" s="231">
        <v>0</v>
      </c>
      <c r="J88" s="231">
        <v>0</v>
      </c>
      <c r="K88" s="231">
        <v>0</v>
      </c>
      <c r="L88" s="231">
        <v>0</v>
      </c>
      <c r="M88" s="231">
        <v>0</v>
      </c>
      <c r="N88" s="231">
        <v>0</v>
      </c>
      <c r="O88" s="231">
        <v>0</v>
      </c>
      <c r="P88" s="231">
        <v>0</v>
      </c>
    </row>
    <row r="89" spans="1:16" ht="11.25">
      <c r="A89" s="218"/>
      <c r="B89" s="66"/>
      <c r="C89" s="221"/>
      <c r="D89" s="224"/>
      <c r="E89" s="68">
        <f>F89+G89</f>
        <v>0</v>
      </c>
      <c r="F89" s="68">
        <v>0</v>
      </c>
      <c r="G89" s="68">
        <v>0</v>
      </c>
      <c r="H89" s="232"/>
      <c r="I89" s="232"/>
      <c r="J89" s="232"/>
      <c r="K89" s="232"/>
      <c r="L89" s="232"/>
      <c r="M89" s="232"/>
      <c r="N89" s="232"/>
      <c r="O89" s="232"/>
      <c r="P89" s="232"/>
    </row>
    <row r="90" spans="1:16" ht="11.25">
      <c r="A90" s="219"/>
      <c r="B90" s="66"/>
      <c r="C90" s="222"/>
      <c r="D90" s="225"/>
      <c r="E90" s="68">
        <f>F90+G90</f>
        <v>0</v>
      </c>
      <c r="F90" s="68">
        <v>0</v>
      </c>
      <c r="G90" s="68">
        <v>0</v>
      </c>
      <c r="H90" s="233"/>
      <c r="I90" s="233"/>
      <c r="J90" s="233"/>
      <c r="K90" s="233"/>
      <c r="L90" s="233"/>
      <c r="M90" s="233"/>
      <c r="N90" s="267"/>
      <c r="O90" s="233"/>
      <c r="P90" s="233"/>
    </row>
    <row r="91" spans="1:16" ht="11.25" customHeight="1">
      <c r="A91" s="217" t="s">
        <v>116</v>
      </c>
      <c r="B91" s="66" t="s">
        <v>81</v>
      </c>
      <c r="C91" s="197" t="s">
        <v>117</v>
      </c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9"/>
    </row>
    <row r="92" spans="1:16" ht="11.25" customHeight="1">
      <c r="A92" s="218"/>
      <c r="B92" s="66" t="s">
        <v>83</v>
      </c>
      <c r="C92" s="200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2"/>
    </row>
    <row r="93" spans="1:16" ht="11.25" customHeight="1">
      <c r="A93" s="218"/>
      <c r="B93" s="66" t="s">
        <v>84</v>
      </c>
      <c r="C93" s="200"/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2"/>
    </row>
    <row r="94" spans="1:16" ht="11.25" customHeight="1">
      <c r="A94" s="218"/>
      <c r="B94" s="66" t="s">
        <v>85</v>
      </c>
      <c r="C94" s="203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5"/>
    </row>
    <row r="95" spans="1:16" ht="21.75" customHeight="1">
      <c r="A95" s="218"/>
      <c r="B95" s="66" t="s">
        <v>86</v>
      </c>
      <c r="C95" s="66"/>
      <c r="D95" s="67" t="s">
        <v>118</v>
      </c>
      <c r="E95" s="68">
        <f>F95+G95</f>
        <v>36554</v>
      </c>
      <c r="F95" s="68">
        <f>F96+F97+F98</f>
        <v>14379.04</v>
      </c>
      <c r="G95" s="68">
        <f>G96+G97+G98</f>
        <v>22174.96</v>
      </c>
      <c r="H95" s="68">
        <f>I95+M95</f>
        <v>36554</v>
      </c>
      <c r="I95" s="68">
        <f>J95+K95+L95</f>
        <v>14379.04</v>
      </c>
      <c r="J95" s="68">
        <v>14379.04</v>
      </c>
      <c r="K95" s="68">
        <v>0</v>
      </c>
      <c r="L95" s="68"/>
      <c r="M95" s="68">
        <f>N95+O95+P95</f>
        <v>22174.96</v>
      </c>
      <c r="N95" s="69"/>
      <c r="O95" s="68"/>
      <c r="P95" s="68">
        <v>22174.96</v>
      </c>
    </row>
    <row r="96" spans="1:16" ht="11.25">
      <c r="A96" s="218"/>
      <c r="B96" s="66">
        <v>2011</v>
      </c>
      <c r="C96" s="220"/>
      <c r="D96" s="223"/>
      <c r="E96" s="68">
        <f>F96+G96</f>
        <v>36554</v>
      </c>
      <c r="F96" s="68">
        <f>I95</f>
        <v>14379.04</v>
      </c>
      <c r="G96" s="68">
        <f>M95</f>
        <v>22174.96</v>
      </c>
      <c r="H96" s="231">
        <v>0</v>
      </c>
      <c r="I96" s="231">
        <v>0</v>
      </c>
      <c r="J96" s="231">
        <v>0</v>
      </c>
      <c r="K96" s="231">
        <v>0</v>
      </c>
      <c r="L96" s="231">
        <v>0</v>
      </c>
      <c r="M96" s="231">
        <v>0</v>
      </c>
      <c r="N96" s="231">
        <v>0</v>
      </c>
      <c r="O96" s="231">
        <v>0</v>
      </c>
      <c r="P96" s="231">
        <v>0</v>
      </c>
    </row>
    <row r="97" spans="1:16" ht="11.25">
      <c r="A97" s="218"/>
      <c r="B97" s="66"/>
      <c r="C97" s="221"/>
      <c r="D97" s="224"/>
      <c r="E97" s="68">
        <f>F97+G97</f>
        <v>0</v>
      </c>
      <c r="F97" s="68"/>
      <c r="G97" s="68"/>
      <c r="H97" s="232"/>
      <c r="I97" s="232"/>
      <c r="J97" s="232"/>
      <c r="K97" s="232"/>
      <c r="L97" s="232"/>
      <c r="M97" s="232"/>
      <c r="N97" s="232"/>
      <c r="O97" s="232"/>
      <c r="P97" s="232"/>
    </row>
    <row r="98" spans="1:16" ht="11.25">
      <c r="A98" s="219"/>
      <c r="B98" s="66"/>
      <c r="C98" s="222"/>
      <c r="D98" s="225"/>
      <c r="E98" s="68">
        <f>F98+G98</f>
        <v>0</v>
      </c>
      <c r="F98" s="68">
        <v>0</v>
      </c>
      <c r="G98" s="68">
        <v>0</v>
      </c>
      <c r="H98" s="233"/>
      <c r="I98" s="233"/>
      <c r="J98" s="233"/>
      <c r="K98" s="233"/>
      <c r="L98" s="233"/>
      <c r="M98" s="233"/>
      <c r="N98" s="233"/>
      <c r="O98" s="233"/>
      <c r="P98" s="233"/>
    </row>
    <row r="99" spans="1:16" ht="11.25" customHeight="1">
      <c r="A99" s="217" t="s">
        <v>116</v>
      </c>
      <c r="B99" s="66"/>
      <c r="C99" s="197" t="s">
        <v>119</v>
      </c>
      <c r="D99" s="198"/>
      <c r="E99" s="198"/>
      <c r="F99" s="198"/>
      <c r="G99" s="198"/>
      <c r="H99" s="198"/>
      <c r="I99" s="198"/>
      <c r="J99" s="198"/>
      <c r="K99" s="198"/>
      <c r="L99" s="198"/>
      <c r="M99" s="198"/>
      <c r="N99" s="198"/>
      <c r="O99" s="198"/>
      <c r="P99" s="199"/>
    </row>
    <row r="100" spans="1:16" ht="11.25" customHeight="1">
      <c r="A100" s="218"/>
      <c r="B100" s="66" t="s">
        <v>83</v>
      </c>
      <c r="C100" s="200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  <c r="P100" s="202"/>
    </row>
    <row r="101" spans="1:16" ht="11.25" customHeight="1">
      <c r="A101" s="218"/>
      <c r="B101" s="66" t="s">
        <v>84</v>
      </c>
      <c r="C101" s="200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  <c r="P101" s="202"/>
    </row>
    <row r="102" spans="1:16" ht="11.25" customHeight="1">
      <c r="A102" s="218"/>
      <c r="B102" s="66" t="s">
        <v>85</v>
      </c>
      <c r="C102" s="203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5"/>
    </row>
    <row r="103" spans="1:16" ht="21.75" customHeight="1">
      <c r="A103" s="218"/>
      <c r="B103" s="66" t="s">
        <v>86</v>
      </c>
      <c r="C103" s="66"/>
      <c r="D103" s="67" t="s">
        <v>118</v>
      </c>
      <c r="E103" s="68">
        <f>F103+G103</f>
        <v>519541.6</v>
      </c>
      <c r="F103" s="68">
        <f>F104+F105+F106</f>
        <v>200151.6</v>
      </c>
      <c r="G103" s="68">
        <f>G104+G105+G106</f>
        <v>319390</v>
      </c>
      <c r="H103" s="68">
        <f>I103+M103</f>
        <v>0</v>
      </c>
      <c r="I103" s="68">
        <f>J103+K103+L103</f>
        <v>0</v>
      </c>
      <c r="J103" s="68"/>
      <c r="K103" s="68">
        <v>0</v>
      </c>
      <c r="L103" s="68"/>
      <c r="M103" s="68">
        <f>N103+O103+P103</f>
        <v>0</v>
      </c>
      <c r="N103" s="69">
        <v>0</v>
      </c>
      <c r="O103" s="68">
        <v>0</v>
      </c>
      <c r="P103" s="68"/>
    </row>
    <row r="104" spans="1:16" ht="11.25">
      <c r="A104" s="218"/>
      <c r="B104" s="66">
        <v>2011</v>
      </c>
      <c r="C104" s="220"/>
      <c r="D104" s="223"/>
      <c r="E104" s="68">
        <f>F104+G104</f>
        <v>0</v>
      </c>
      <c r="F104" s="68">
        <f>I103</f>
        <v>0</v>
      </c>
      <c r="G104" s="68">
        <f>M103</f>
        <v>0</v>
      </c>
      <c r="H104" s="231">
        <v>0</v>
      </c>
      <c r="I104" s="231">
        <v>0</v>
      </c>
      <c r="J104" s="231">
        <v>0</v>
      </c>
      <c r="K104" s="231">
        <v>0</v>
      </c>
      <c r="L104" s="231">
        <v>0</v>
      </c>
      <c r="M104" s="231">
        <v>0</v>
      </c>
      <c r="N104" s="231">
        <v>0</v>
      </c>
      <c r="O104" s="231">
        <v>0</v>
      </c>
      <c r="P104" s="231">
        <v>0</v>
      </c>
    </row>
    <row r="105" spans="1:16" ht="11.25">
      <c r="A105" s="218"/>
      <c r="B105" s="66">
        <v>2012</v>
      </c>
      <c r="C105" s="221"/>
      <c r="D105" s="224"/>
      <c r="E105" s="68">
        <f>F105+G105</f>
        <v>519541.6</v>
      </c>
      <c r="F105" s="68">
        <v>200151.6</v>
      </c>
      <c r="G105" s="68">
        <v>319390</v>
      </c>
      <c r="H105" s="232"/>
      <c r="I105" s="232"/>
      <c r="J105" s="232"/>
      <c r="K105" s="232"/>
      <c r="L105" s="232"/>
      <c r="M105" s="232"/>
      <c r="N105" s="232"/>
      <c r="O105" s="232"/>
      <c r="P105" s="232"/>
    </row>
    <row r="106" spans="1:16" ht="11.25">
      <c r="A106" s="219"/>
      <c r="B106" s="66"/>
      <c r="C106" s="222"/>
      <c r="D106" s="225"/>
      <c r="E106" s="68">
        <f>F106+G106</f>
        <v>0</v>
      </c>
      <c r="F106" s="68">
        <v>0</v>
      </c>
      <c r="G106" s="68">
        <v>0</v>
      </c>
      <c r="H106" s="233"/>
      <c r="I106" s="233"/>
      <c r="J106" s="233"/>
      <c r="K106" s="233"/>
      <c r="L106" s="233"/>
      <c r="M106" s="233"/>
      <c r="N106" s="233"/>
      <c r="O106" s="233"/>
      <c r="P106" s="233"/>
    </row>
    <row r="107" spans="1:16" ht="11.25">
      <c r="A107" s="217" t="s">
        <v>120</v>
      </c>
      <c r="B107" s="66"/>
      <c r="C107" s="285" t="s">
        <v>121</v>
      </c>
      <c r="D107" s="286"/>
      <c r="E107" s="286"/>
      <c r="F107" s="286"/>
      <c r="G107" s="286"/>
      <c r="H107" s="286"/>
      <c r="I107" s="286"/>
      <c r="J107" s="286"/>
      <c r="K107" s="286"/>
      <c r="L107" s="286"/>
      <c r="M107" s="286"/>
      <c r="N107" s="286"/>
      <c r="O107" s="286"/>
      <c r="P107" s="286"/>
    </row>
    <row r="108" spans="1:16" ht="11.25">
      <c r="A108" s="218"/>
      <c r="B108" s="66"/>
      <c r="C108" s="287"/>
      <c r="D108" s="288"/>
      <c r="E108" s="288"/>
      <c r="F108" s="288"/>
      <c r="G108" s="288"/>
      <c r="H108" s="288"/>
      <c r="I108" s="288"/>
      <c r="J108" s="288"/>
      <c r="K108" s="288"/>
      <c r="L108" s="288"/>
      <c r="M108" s="288"/>
      <c r="N108" s="288"/>
      <c r="O108" s="288"/>
      <c r="P108" s="288"/>
    </row>
    <row r="109" spans="1:16" ht="11.25" customHeight="1">
      <c r="A109" s="218"/>
      <c r="B109" s="66" t="s">
        <v>83</v>
      </c>
      <c r="C109" s="287"/>
      <c r="D109" s="288"/>
      <c r="E109" s="288"/>
      <c r="F109" s="288"/>
      <c r="G109" s="288"/>
      <c r="H109" s="288"/>
      <c r="I109" s="288"/>
      <c r="J109" s="288"/>
      <c r="K109" s="288"/>
      <c r="L109" s="288"/>
      <c r="M109" s="288"/>
      <c r="N109" s="288"/>
      <c r="O109" s="288"/>
      <c r="P109" s="288"/>
    </row>
    <row r="110" spans="1:16" ht="11.25" customHeight="1">
      <c r="A110" s="218"/>
      <c r="B110" s="66" t="s">
        <v>84</v>
      </c>
      <c r="C110" s="287"/>
      <c r="D110" s="288"/>
      <c r="E110" s="288"/>
      <c r="F110" s="288"/>
      <c r="G110" s="288"/>
      <c r="H110" s="288"/>
      <c r="I110" s="288"/>
      <c r="J110" s="288"/>
      <c r="K110" s="288"/>
      <c r="L110" s="288"/>
      <c r="M110" s="288"/>
      <c r="N110" s="288"/>
      <c r="O110" s="288"/>
      <c r="P110" s="288"/>
    </row>
    <row r="111" spans="1:16" ht="14.25" customHeight="1">
      <c r="A111" s="218"/>
      <c r="B111" s="66" t="s">
        <v>85</v>
      </c>
      <c r="C111" s="289"/>
      <c r="D111" s="290"/>
      <c r="E111" s="290"/>
      <c r="F111" s="290"/>
      <c r="G111" s="290"/>
      <c r="H111" s="290"/>
      <c r="I111" s="290"/>
      <c r="J111" s="290"/>
      <c r="K111" s="290"/>
      <c r="L111" s="290"/>
      <c r="M111" s="290"/>
      <c r="N111" s="290"/>
      <c r="O111" s="290"/>
      <c r="P111" s="290"/>
    </row>
    <row r="112" spans="1:16" ht="22.5" customHeight="1">
      <c r="A112" s="218"/>
      <c r="B112" s="66" t="s">
        <v>86</v>
      </c>
      <c r="C112" s="66"/>
      <c r="D112" s="67" t="s">
        <v>122</v>
      </c>
      <c r="E112" s="68">
        <f>E113+E114+E115</f>
        <v>0</v>
      </c>
      <c r="F112" s="68">
        <f>F113+F114+F115</f>
        <v>0</v>
      </c>
      <c r="G112" s="68">
        <f>G113+G114+G115</f>
        <v>0</v>
      </c>
      <c r="H112" s="68">
        <f>I112+M112</f>
        <v>0</v>
      </c>
      <c r="I112" s="68">
        <f>J112+K112+L112</f>
        <v>0</v>
      </c>
      <c r="J112" s="68"/>
      <c r="K112" s="68">
        <v>0</v>
      </c>
      <c r="L112" s="68"/>
      <c r="M112" s="68">
        <f>N112+O112+P112</f>
        <v>0</v>
      </c>
      <c r="N112" s="69">
        <v>0</v>
      </c>
      <c r="O112" s="68">
        <v>0</v>
      </c>
      <c r="P112" s="68"/>
    </row>
    <row r="113" spans="1:16" ht="11.25">
      <c r="A113" s="218"/>
      <c r="B113" s="66">
        <v>2011</v>
      </c>
      <c r="C113" s="220"/>
      <c r="D113" s="223"/>
      <c r="E113" s="68">
        <f>F113+G113</f>
        <v>0</v>
      </c>
      <c r="F113" s="68">
        <f>I112</f>
        <v>0</v>
      </c>
      <c r="G113" s="68">
        <f>M112</f>
        <v>0</v>
      </c>
      <c r="H113" s="231">
        <v>0</v>
      </c>
      <c r="I113" s="231">
        <v>0</v>
      </c>
      <c r="J113" s="231">
        <v>0</v>
      </c>
      <c r="K113" s="231">
        <v>0</v>
      </c>
      <c r="L113" s="231">
        <v>0</v>
      </c>
      <c r="M113" s="231">
        <v>0</v>
      </c>
      <c r="N113" s="231">
        <v>0</v>
      </c>
      <c r="O113" s="231">
        <v>0</v>
      </c>
      <c r="P113" s="231">
        <v>0</v>
      </c>
    </row>
    <row r="114" spans="1:16" ht="11.25">
      <c r="A114" s="218"/>
      <c r="B114" s="66"/>
      <c r="C114" s="221"/>
      <c r="D114" s="224"/>
      <c r="E114" s="68">
        <f>F114+G114</f>
        <v>0</v>
      </c>
      <c r="F114" s="68"/>
      <c r="G114" s="68"/>
      <c r="H114" s="232"/>
      <c r="I114" s="232"/>
      <c r="J114" s="232"/>
      <c r="K114" s="232"/>
      <c r="L114" s="232"/>
      <c r="M114" s="232"/>
      <c r="N114" s="232"/>
      <c r="O114" s="232"/>
      <c r="P114" s="232"/>
    </row>
    <row r="115" spans="1:16" ht="11.25">
      <c r="A115" s="227"/>
      <c r="B115" s="66" t="s">
        <v>123</v>
      </c>
      <c r="C115" s="237"/>
      <c r="D115" s="238"/>
      <c r="E115" s="68">
        <f>F115+G115</f>
        <v>0</v>
      </c>
      <c r="F115" s="68">
        <v>0</v>
      </c>
      <c r="G115" s="68">
        <v>0</v>
      </c>
      <c r="H115" s="267"/>
      <c r="I115" s="267"/>
      <c r="J115" s="267"/>
      <c r="K115" s="267"/>
      <c r="L115" s="267"/>
      <c r="M115" s="267"/>
      <c r="N115" s="267"/>
      <c r="O115" s="267"/>
      <c r="P115" s="267"/>
    </row>
    <row r="116" spans="1:16" ht="11.25" customHeight="1">
      <c r="A116" s="273" t="s">
        <v>124</v>
      </c>
      <c r="B116" s="92" t="s">
        <v>81</v>
      </c>
      <c r="C116" s="248" t="s">
        <v>125</v>
      </c>
      <c r="D116" s="249"/>
      <c r="E116" s="249"/>
      <c r="F116" s="249"/>
      <c r="G116" s="249"/>
      <c r="H116" s="249"/>
      <c r="I116" s="249"/>
      <c r="J116" s="249"/>
      <c r="K116" s="249"/>
      <c r="L116" s="249"/>
      <c r="M116" s="249"/>
      <c r="N116" s="249"/>
      <c r="O116" s="249"/>
      <c r="P116" s="250"/>
    </row>
    <row r="117" spans="1:16" ht="11.25" customHeight="1">
      <c r="A117" s="274"/>
      <c r="B117" s="92" t="s">
        <v>97</v>
      </c>
      <c r="C117" s="251"/>
      <c r="D117" s="252"/>
      <c r="E117" s="252"/>
      <c r="F117" s="252"/>
      <c r="G117" s="252"/>
      <c r="H117" s="252"/>
      <c r="I117" s="252"/>
      <c r="J117" s="252"/>
      <c r="K117" s="252"/>
      <c r="L117" s="252"/>
      <c r="M117" s="252"/>
      <c r="N117" s="252"/>
      <c r="O117" s="252"/>
      <c r="P117" s="253"/>
    </row>
    <row r="118" spans="1:16" ht="11.25" customHeight="1">
      <c r="A118" s="274"/>
      <c r="B118" s="71" t="s">
        <v>98</v>
      </c>
      <c r="C118" s="251"/>
      <c r="D118" s="252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2"/>
      <c r="P118" s="253"/>
    </row>
    <row r="119" spans="1:16" ht="11.25" customHeight="1">
      <c r="A119" s="274"/>
      <c r="B119" s="71" t="s">
        <v>99</v>
      </c>
      <c r="C119" s="254"/>
      <c r="D119" s="255"/>
      <c r="E119" s="255"/>
      <c r="F119" s="255"/>
      <c r="G119" s="255"/>
      <c r="H119" s="255"/>
      <c r="I119" s="255"/>
      <c r="J119" s="255"/>
      <c r="K119" s="255"/>
      <c r="L119" s="255"/>
      <c r="M119" s="255"/>
      <c r="N119" s="255"/>
      <c r="O119" s="255"/>
      <c r="P119" s="256"/>
    </row>
    <row r="120" spans="1:16" ht="22.5">
      <c r="A120" s="274"/>
      <c r="B120" s="71" t="s">
        <v>100</v>
      </c>
      <c r="C120" s="72"/>
      <c r="D120" s="73" t="s">
        <v>126</v>
      </c>
      <c r="E120" s="74">
        <f>F120+G120</f>
        <v>25460</v>
      </c>
      <c r="F120" s="74">
        <f>I120</f>
        <v>25460</v>
      </c>
      <c r="G120" s="74">
        <f>M120</f>
        <v>0</v>
      </c>
      <c r="H120" s="74">
        <f>I120+M120</f>
        <v>25460</v>
      </c>
      <c r="I120" s="74">
        <f>J120+K120+L120</f>
        <v>25460</v>
      </c>
      <c r="J120" s="74">
        <v>25460</v>
      </c>
      <c r="K120" s="74">
        <v>0</v>
      </c>
      <c r="L120" s="74"/>
      <c r="M120" s="74">
        <f>N120+O120+P120</f>
        <v>0</v>
      </c>
      <c r="N120" s="74">
        <v>0</v>
      </c>
      <c r="O120" s="74">
        <v>0</v>
      </c>
      <c r="P120" s="74"/>
    </row>
    <row r="121" spans="1:16" ht="11.25">
      <c r="A121" s="274"/>
      <c r="B121" s="71">
        <v>2011</v>
      </c>
      <c r="C121" s="72"/>
      <c r="D121" s="73"/>
      <c r="E121" s="74">
        <f>F121+G121</f>
        <v>25460</v>
      </c>
      <c r="F121" s="74">
        <f>I120</f>
        <v>25460</v>
      </c>
      <c r="G121" s="74">
        <f>M120</f>
        <v>0</v>
      </c>
      <c r="H121" s="72">
        <v>0</v>
      </c>
      <c r="I121" s="72">
        <v>0</v>
      </c>
      <c r="J121" s="72">
        <v>0</v>
      </c>
      <c r="K121" s="72">
        <v>0</v>
      </c>
      <c r="L121" s="72">
        <v>0</v>
      </c>
      <c r="M121" s="72">
        <v>0</v>
      </c>
      <c r="N121" s="72">
        <v>0</v>
      </c>
      <c r="O121" s="72">
        <v>0</v>
      </c>
      <c r="P121" s="72">
        <v>0</v>
      </c>
    </row>
    <row r="122" spans="1:16" ht="11.25">
      <c r="A122" s="274"/>
      <c r="B122" s="71"/>
      <c r="C122" s="72"/>
      <c r="D122" s="73"/>
      <c r="E122" s="72">
        <v>0</v>
      </c>
      <c r="F122" s="72">
        <v>0</v>
      </c>
      <c r="G122" s="72">
        <v>0</v>
      </c>
      <c r="H122" s="72">
        <v>0</v>
      </c>
      <c r="I122" s="72">
        <v>0</v>
      </c>
      <c r="J122" s="72">
        <v>0</v>
      </c>
      <c r="K122" s="72">
        <v>0</v>
      </c>
      <c r="L122" s="72">
        <v>0</v>
      </c>
      <c r="M122" s="72">
        <v>0</v>
      </c>
      <c r="N122" s="72">
        <v>0</v>
      </c>
      <c r="O122" s="72">
        <v>0</v>
      </c>
      <c r="P122" s="72">
        <v>0</v>
      </c>
    </row>
    <row r="123" spans="1:16" ht="11.25" customHeight="1">
      <c r="A123" s="208" t="s">
        <v>127</v>
      </c>
      <c r="B123" s="71" t="s">
        <v>95</v>
      </c>
      <c r="C123" s="239" t="s">
        <v>128</v>
      </c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1"/>
    </row>
    <row r="124" spans="1:16" ht="11.25" customHeight="1">
      <c r="A124" s="209"/>
      <c r="B124" s="71" t="s">
        <v>97</v>
      </c>
      <c r="C124" s="242"/>
      <c r="D124" s="243"/>
      <c r="E124" s="243"/>
      <c r="F124" s="243"/>
      <c r="G124" s="243"/>
      <c r="H124" s="243"/>
      <c r="I124" s="243"/>
      <c r="J124" s="243"/>
      <c r="K124" s="243"/>
      <c r="L124" s="243"/>
      <c r="M124" s="243"/>
      <c r="N124" s="243"/>
      <c r="O124" s="243"/>
      <c r="P124" s="244"/>
    </row>
    <row r="125" spans="1:16" ht="11.25" customHeight="1">
      <c r="A125" s="209"/>
      <c r="B125" s="71" t="s">
        <v>98</v>
      </c>
      <c r="C125" s="242"/>
      <c r="D125" s="243"/>
      <c r="E125" s="243"/>
      <c r="F125" s="243"/>
      <c r="G125" s="243"/>
      <c r="H125" s="243"/>
      <c r="I125" s="243"/>
      <c r="J125" s="243"/>
      <c r="K125" s="243"/>
      <c r="L125" s="243"/>
      <c r="M125" s="243"/>
      <c r="N125" s="243"/>
      <c r="O125" s="243"/>
      <c r="P125" s="244"/>
    </row>
    <row r="126" spans="1:16" ht="11.25" customHeight="1">
      <c r="A126" s="209"/>
      <c r="B126" s="71" t="s">
        <v>99</v>
      </c>
      <c r="C126" s="245"/>
      <c r="D126" s="246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7"/>
    </row>
    <row r="127" spans="1:16" ht="25.5" customHeight="1">
      <c r="A127" s="209"/>
      <c r="B127" s="71" t="s">
        <v>100</v>
      </c>
      <c r="C127" s="72"/>
      <c r="D127" s="73" t="s">
        <v>126</v>
      </c>
      <c r="E127" s="74">
        <f>F127+G127</f>
        <v>25752</v>
      </c>
      <c r="F127" s="74">
        <f>I127</f>
        <v>25752</v>
      </c>
      <c r="G127" s="74">
        <f>M127</f>
        <v>0</v>
      </c>
      <c r="H127" s="74">
        <f>I127+M127</f>
        <v>25752</v>
      </c>
      <c r="I127" s="74">
        <f>J127+K127+L127</f>
        <v>25752</v>
      </c>
      <c r="J127" s="74">
        <v>25752</v>
      </c>
      <c r="K127" s="74">
        <v>0</v>
      </c>
      <c r="L127" s="74"/>
      <c r="M127" s="74">
        <f>N127+O127+P127</f>
        <v>0</v>
      </c>
      <c r="N127" s="74">
        <v>0</v>
      </c>
      <c r="O127" s="74">
        <v>0</v>
      </c>
      <c r="P127" s="74"/>
    </row>
    <row r="128" spans="1:16" ht="11.25" customHeight="1">
      <c r="A128" s="209"/>
      <c r="B128" s="71">
        <v>2011</v>
      </c>
      <c r="C128" s="72"/>
      <c r="D128" s="73"/>
      <c r="E128" s="74">
        <f>F128+G128</f>
        <v>25752</v>
      </c>
      <c r="F128" s="74">
        <f>I127</f>
        <v>25752</v>
      </c>
      <c r="G128" s="74">
        <f>M127</f>
        <v>0</v>
      </c>
      <c r="H128" s="72">
        <v>0</v>
      </c>
      <c r="I128" s="72">
        <v>0</v>
      </c>
      <c r="J128" s="72">
        <v>0</v>
      </c>
      <c r="K128" s="72">
        <v>0</v>
      </c>
      <c r="L128" s="72">
        <v>0</v>
      </c>
      <c r="M128" s="72">
        <v>0</v>
      </c>
      <c r="N128" s="72">
        <v>0</v>
      </c>
      <c r="O128" s="72">
        <v>0</v>
      </c>
      <c r="P128" s="72">
        <v>0</v>
      </c>
    </row>
    <row r="129" spans="1:16" ht="11.25" customHeight="1">
      <c r="A129" s="209"/>
      <c r="B129" s="71"/>
      <c r="C129" s="72"/>
      <c r="D129" s="73"/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</row>
    <row r="130" spans="1:16" ht="11.25" customHeight="1">
      <c r="A130" s="210"/>
      <c r="B130" s="76"/>
      <c r="C130" s="77"/>
      <c r="D130" s="78"/>
      <c r="E130" s="72">
        <v>0</v>
      </c>
      <c r="F130" s="72">
        <v>0</v>
      </c>
      <c r="G130" s="72">
        <v>0</v>
      </c>
      <c r="H130" s="72">
        <v>0</v>
      </c>
      <c r="I130" s="72">
        <v>0</v>
      </c>
      <c r="J130" s="72">
        <v>0</v>
      </c>
      <c r="K130" s="72">
        <v>0</v>
      </c>
      <c r="L130" s="72">
        <v>0</v>
      </c>
      <c r="M130" s="72">
        <v>0</v>
      </c>
      <c r="N130" s="72">
        <v>0</v>
      </c>
      <c r="O130" s="72">
        <v>0</v>
      </c>
      <c r="P130" s="72">
        <v>0</v>
      </c>
    </row>
    <row r="131" spans="1:16" ht="11.25" customHeight="1">
      <c r="A131" s="208" t="s">
        <v>129</v>
      </c>
      <c r="B131" s="71" t="s">
        <v>95</v>
      </c>
      <c r="C131" s="239" t="s">
        <v>130</v>
      </c>
      <c r="D131" s="240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1"/>
    </row>
    <row r="132" spans="1:16" ht="11.25" customHeight="1">
      <c r="A132" s="209"/>
      <c r="B132" s="71" t="s">
        <v>97</v>
      </c>
      <c r="C132" s="242"/>
      <c r="D132" s="243"/>
      <c r="E132" s="243"/>
      <c r="F132" s="243"/>
      <c r="G132" s="243"/>
      <c r="H132" s="243"/>
      <c r="I132" s="243"/>
      <c r="J132" s="243"/>
      <c r="K132" s="243"/>
      <c r="L132" s="243"/>
      <c r="M132" s="243"/>
      <c r="N132" s="243"/>
      <c r="O132" s="243"/>
      <c r="P132" s="244"/>
    </row>
    <row r="133" spans="1:16" ht="11.25" customHeight="1">
      <c r="A133" s="209"/>
      <c r="B133" s="71" t="s">
        <v>98</v>
      </c>
      <c r="C133" s="242"/>
      <c r="D133" s="243"/>
      <c r="E133" s="243"/>
      <c r="F133" s="243"/>
      <c r="G133" s="243"/>
      <c r="H133" s="243"/>
      <c r="I133" s="243"/>
      <c r="J133" s="243"/>
      <c r="K133" s="243"/>
      <c r="L133" s="243"/>
      <c r="M133" s="243"/>
      <c r="N133" s="243"/>
      <c r="O133" s="243"/>
      <c r="P133" s="244"/>
    </row>
    <row r="134" spans="1:16" ht="11.25" customHeight="1">
      <c r="A134" s="209"/>
      <c r="B134" s="71" t="s">
        <v>99</v>
      </c>
      <c r="C134" s="245"/>
      <c r="D134" s="246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7"/>
    </row>
    <row r="135" spans="1:16" ht="22.5">
      <c r="A135" s="209"/>
      <c r="B135" s="71" t="s">
        <v>100</v>
      </c>
      <c r="C135" s="72"/>
      <c r="D135" s="73" t="s">
        <v>126</v>
      </c>
      <c r="E135" s="74">
        <f>F135+G135</f>
        <v>96508</v>
      </c>
      <c r="F135" s="74">
        <f>I135</f>
        <v>96508</v>
      </c>
      <c r="G135" s="74">
        <f>M135</f>
        <v>0</v>
      </c>
      <c r="H135" s="74">
        <f>I135+M135</f>
        <v>96508</v>
      </c>
      <c r="I135" s="74">
        <f>J135+K135+L135</f>
        <v>96508</v>
      </c>
      <c r="J135" s="74">
        <v>96508</v>
      </c>
      <c r="K135" s="74">
        <v>0</v>
      </c>
      <c r="L135" s="74"/>
      <c r="M135" s="74">
        <f>N135+O135+P135</f>
        <v>0</v>
      </c>
      <c r="N135" s="74">
        <v>0</v>
      </c>
      <c r="O135" s="74">
        <v>0</v>
      </c>
      <c r="P135" s="74"/>
    </row>
    <row r="136" spans="1:16" ht="11.25">
      <c r="A136" s="209"/>
      <c r="B136" s="71">
        <v>2011</v>
      </c>
      <c r="C136" s="72"/>
      <c r="D136" s="73" t="s">
        <v>131</v>
      </c>
      <c r="E136" s="74">
        <f>F136+G136</f>
        <v>96508</v>
      </c>
      <c r="F136" s="74">
        <f>I135</f>
        <v>96508</v>
      </c>
      <c r="G136" s="74">
        <f>M135</f>
        <v>0</v>
      </c>
      <c r="H136" s="72">
        <v>0</v>
      </c>
      <c r="I136" s="72">
        <v>0</v>
      </c>
      <c r="J136" s="72">
        <v>0</v>
      </c>
      <c r="K136" s="72">
        <v>0</v>
      </c>
      <c r="L136" s="72">
        <v>0</v>
      </c>
      <c r="M136" s="72">
        <v>0</v>
      </c>
      <c r="N136" s="72">
        <v>0</v>
      </c>
      <c r="O136" s="72">
        <v>0</v>
      </c>
      <c r="P136" s="72">
        <v>0</v>
      </c>
    </row>
    <row r="137" spans="1:16" ht="11.25">
      <c r="A137" s="209"/>
      <c r="B137" s="71"/>
      <c r="C137" s="72"/>
      <c r="D137" s="73"/>
      <c r="E137" s="72">
        <v>0</v>
      </c>
      <c r="F137" s="72">
        <v>0</v>
      </c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0</v>
      </c>
      <c r="O137" s="72">
        <v>0</v>
      </c>
      <c r="P137" s="72">
        <v>0</v>
      </c>
    </row>
    <row r="138" spans="1:16" ht="11.25" customHeight="1">
      <c r="A138" s="210"/>
      <c r="B138" s="76"/>
      <c r="C138" s="77"/>
      <c r="D138" s="78"/>
      <c r="E138" s="72">
        <v>0</v>
      </c>
      <c r="F138" s="72">
        <v>0</v>
      </c>
      <c r="G138" s="72">
        <v>0</v>
      </c>
      <c r="H138" s="72">
        <v>0</v>
      </c>
      <c r="I138" s="72">
        <v>0</v>
      </c>
      <c r="J138" s="72">
        <v>0</v>
      </c>
      <c r="K138" s="72">
        <v>0</v>
      </c>
      <c r="L138" s="72">
        <v>0</v>
      </c>
      <c r="M138" s="72">
        <v>0</v>
      </c>
      <c r="N138" s="72">
        <v>0</v>
      </c>
      <c r="O138" s="72">
        <v>0</v>
      </c>
      <c r="P138" s="72">
        <v>0</v>
      </c>
    </row>
    <row r="139" spans="1:16" ht="11.25" customHeight="1">
      <c r="A139" s="93"/>
      <c r="B139" s="94"/>
      <c r="C139" s="95"/>
      <c r="D139" s="96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</row>
    <row r="140" spans="1:16" s="61" customFormat="1" ht="11.25">
      <c r="A140" s="97">
        <v>2</v>
      </c>
      <c r="B140" s="98" t="s">
        <v>132</v>
      </c>
      <c r="C140" s="265" t="s">
        <v>79</v>
      </c>
      <c r="D140" s="266"/>
      <c r="E140" s="99">
        <f>E145+E153</f>
        <v>163538</v>
      </c>
      <c r="F140" s="99">
        <f aca="true" t="shared" si="3" ref="F140:P140">F145+F153</f>
        <v>18752</v>
      </c>
      <c r="G140" s="99">
        <f t="shared" si="3"/>
        <v>144786</v>
      </c>
      <c r="H140" s="99">
        <f t="shared" si="3"/>
        <v>163538</v>
      </c>
      <c r="I140" s="99">
        <f t="shared" si="3"/>
        <v>18752</v>
      </c>
      <c r="J140" s="99">
        <f t="shared" si="3"/>
        <v>18752</v>
      </c>
      <c r="K140" s="99">
        <f t="shared" si="3"/>
        <v>0</v>
      </c>
      <c r="L140" s="99">
        <f t="shared" si="3"/>
        <v>0</v>
      </c>
      <c r="M140" s="99">
        <f t="shared" si="3"/>
        <v>144786</v>
      </c>
      <c r="N140" s="99">
        <f t="shared" si="3"/>
        <v>0</v>
      </c>
      <c r="O140" s="99">
        <f t="shared" si="3"/>
        <v>0</v>
      </c>
      <c r="P140" s="99">
        <f t="shared" si="3"/>
        <v>144786</v>
      </c>
    </row>
    <row r="141" spans="1:16" ht="11.25">
      <c r="A141" s="275" t="s">
        <v>133</v>
      </c>
      <c r="B141" s="71" t="s">
        <v>95</v>
      </c>
      <c r="C141" s="239" t="s">
        <v>134</v>
      </c>
      <c r="D141" s="257"/>
      <c r="E141" s="257"/>
      <c r="F141" s="257"/>
      <c r="G141" s="257"/>
      <c r="H141" s="257"/>
      <c r="I141" s="257"/>
      <c r="J141" s="257"/>
      <c r="K141" s="257"/>
      <c r="L141" s="257"/>
      <c r="M141" s="257"/>
      <c r="N141" s="257"/>
      <c r="O141" s="257"/>
      <c r="P141" s="258"/>
    </row>
    <row r="142" spans="1:16" ht="11.25">
      <c r="A142" s="275"/>
      <c r="B142" s="71" t="s">
        <v>97</v>
      </c>
      <c r="C142" s="259"/>
      <c r="D142" s="260"/>
      <c r="E142" s="260"/>
      <c r="F142" s="260"/>
      <c r="G142" s="260"/>
      <c r="H142" s="260"/>
      <c r="I142" s="260"/>
      <c r="J142" s="260"/>
      <c r="K142" s="260"/>
      <c r="L142" s="260"/>
      <c r="M142" s="260"/>
      <c r="N142" s="260"/>
      <c r="O142" s="260"/>
      <c r="P142" s="261"/>
    </row>
    <row r="143" spans="1:16" ht="11.25">
      <c r="A143" s="275"/>
      <c r="B143" s="71" t="s">
        <v>98</v>
      </c>
      <c r="C143" s="259"/>
      <c r="D143" s="260"/>
      <c r="E143" s="260"/>
      <c r="F143" s="260"/>
      <c r="G143" s="260"/>
      <c r="H143" s="260"/>
      <c r="I143" s="260"/>
      <c r="J143" s="260"/>
      <c r="K143" s="260"/>
      <c r="L143" s="260"/>
      <c r="M143" s="260"/>
      <c r="N143" s="260"/>
      <c r="O143" s="260"/>
      <c r="P143" s="261"/>
    </row>
    <row r="144" spans="1:16" ht="11.25">
      <c r="A144" s="275"/>
      <c r="B144" s="71" t="s">
        <v>99</v>
      </c>
      <c r="C144" s="262"/>
      <c r="D144" s="263"/>
      <c r="E144" s="263"/>
      <c r="F144" s="263"/>
      <c r="G144" s="263"/>
      <c r="H144" s="263"/>
      <c r="I144" s="263"/>
      <c r="J144" s="263"/>
      <c r="K144" s="263"/>
      <c r="L144" s="263"/>
      <c r="M144" s="263"/>
      <c r="N144" s="263"/>
      <c r="O144" s="263"/>
      <c r="P144" s="264"/>
    </row>
    <row r="145" spans="1:16" ht="11.25">
      <c r="A145" s="275"/>
      <c r="B145" s="71" t="s">
        <v>100</v>
      </c>
      <c r="C145" s="72"/>
      <c r="D145" s="73" t="s">
        <v>135</v>
      </c>
      <c r="E145" s="74">
        <f>E146+E147</f>
        <v>43500</v>
      </c>
      <c r="F145" s="74">
        <f>I145</f>
        <v>0</v>
      </c>
      <c r="G145" s="74">
        <v>43500</v>
      </c>
      <c r="H145" s="74">
        <f>I145+M145</f>
        <v>43500</v>
      </c>
      <c r="I145" s="74">
        <f>J145+K145+L145</f>
        <v>0</v>
      </c>
      <c r="J145" s="74">
        <v>0</v>
      </c>
      <c r="K145" s="74">
        <v>0</v>
      </c>
      <c r="L145" s="74">
        <v>0</v>
      </c>
      <c r="M145" s="74">
        <f>N145+O145+P145</f>
        <v>43500</v>
      </c>
      <c r="N145" s="74"/>
      <c r="O145" s="74">
        <v>0</v>
      </c>
      <c r="P145" s="74">
        <v>43500</v>
      </c>
    </row>
    <row r="146" spans="1:16" ht="11.25">
      <c r="A146" s="275"/>
      <c r="B146" s="71">
        <v>2011</v>
      </c>
      <c r="C146" s="72"/>
      <c r="D146" s="73" t="s">
        <v>136</v>
      </c>
      <c r="E146" s="74">
        <v>43500</v>
      </c>
      <c r="F146" s="74">
        <f>I145</f>
        <v>0</v>
      </c>
      <c r="G146" s="74">
        <f>M145</f>
        <v>43500</v>
      </c>
      <c r="H146" s="72">
        <v>0</v>
      </c>
      <c r="I146" s="72">
        <v>0</v>
      </c>
      <c r="J146" s="72">
        <v>0</v>
      </c>
      <c r="K146" s="72">
        <v>0</v>
      </c>
      <c r="L146" s="72">
        <v>0</v>
      </c>
      <c r="M146" s="72">
        <v>0</v>
      </c>
      <c r="N146" s="72">
        <v>0</v>
      </c>
      <c r="O146" s="72">
        <v>0</v>
      </c>
      <c r="P146" s="72">
        <v>0</v>
      </c>
    </row>
    <row r="147" spans="1:16" ht="11.25">
      <c r="A147" s="275"/>
      <c r="B147" s="71">
        <v>2012</v>
      </c>
      <c r="C147" s="72"/>
      <c r="D147" s="73"/>
      <c r="E147" s="74">
        <f>F147+G147</f>
        <v>0</v>
      </c>
      <c r="F147" s="72">
        <v>0</v>
      </c>
      <c r="G147" s="74"/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  <c r="O147" s="72">
        <v>0</v>
      </c>
      <c r="P147" s="72">
        <v>0</v>
      </c>
    </row>
    <row r="148" spans="1:16" ht="11.25">
      <c r="A148" s="276"/>
      <c r="B148" s="76" t="s">
        <v>102</v>
      </c>
      <c r="C148" s="77"/>
      <c r="D148" s="78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</row>
    <row r="149" spans="1:16" ht="11.25" customHeight="1">
      <c r="A149" s="208" t="s">
        <v>137</v>
      </c>
      <c r="B149" s="71" t="s">
        <v>95</v>
      </c>
      <c r="C149" s="211" t="s">
        <v>103</v>
      </c>
      <c r="D149" s="212"/>
      <c r="E149" s="212"/>
      <c r="F149" s="212"/>
      <c r="G149" s="212"/>
      <c r="H149" s="212"/>
      <c r="I149" s="212"/>
      <c r="J149" s="212"/>
      <c r="K149" s="212"/>
      <c r="L149" s="212"/>
      <c r="M149" s="212"/>
      <c r="N149" s="212"/>
      <c r="O149" s="212"/>
      <c r="P149" s="212"/>
    </row>
    <row r="150" spans="1:16" ht="11.25">
      <c r="A150" s="209"/>
      <c r="B150" s="71" t="s">
        <v>97</v>
      </c>
      <c r="C150" s="213"/>
      <c r="D150" s="214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</row>
    <row r="151" spans="1:16" ht="11.25">
      <c r="A151" s="209"/>
      <c r="B151" s="71" t="s">
        <v>98</v>
      </c>
      <c r="C151" s="213"/>
      <c r="D151" s="214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</row>
    <row r="152" spans="1:16" ht="11.25">
      <c r="A152" s="209"/>
      <c r="B152" s="71" t="s">
        <v>99</v>
      </c>
      <c r="C152" s="215"/>
      <c r="D152" s="216"/>
      <c r="E152" s="216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</row>
    <row r="153" spans="1:16" ht="11.25">
      <c r="A153" s="209"/>
      <c r="B153" s="71" t="s">
        <v>100</v>
      </c>
      <c r="C153" s="72"/>
      <c r="D153" s="72" t="s">
        <v>104</v>
      </c>
      <c r="E153" s="74">
        <f>F153+G153</f>
        <v>120038</v>
      </c>
      <c r="F153" s="74">
        <f>I153</f>
        <v>18752</v>
      </c>
      <c r="G153" s="74">
        <f>M153</f>
        <v>101286</v>
      </c>
      <c r="H153" s="74">
        <f>I153+M153</f>
        <v>120038</v>
      </c>
      <c r="I153" s="74">
        <f>J153+K153+L153</f>
        <v>18752</v>
      </c>
      <c r="J153" s="74">
        <v>18752</v>
      </c>
      <c r="K153" s="74">
        <v>0</v>
      </c>
      <c r="L153" s="74"/>
      <c r="M153" s="74">
        <f>N153+O153+P153</f>
        <v>101286</v>
      </c>
      <c r="N153" s="74"/>
      <c r="O153" s="74">
        <v>0</v>
      </c>
      <c r="P153" s="74">
        <v>101286</v>
      </c>
    </row>
    <row r="154" spans="1:16" ht="11.25">
      <c r="A154" s="209"/>
      <c r="B154" s="71" t="s">
        <v>105</v>
      </c>
      <c r="C154" s="72"/>
      <c r="D154" s="80" t="s">
        <v>138</v>
      </c>
      <c r="E154" s="72">
        <v>0</v>
      </c>
      <c r="F154" s="72">
        <v>0</v>
      </c>
      <c r="G154" s="72">
        <v>0</v>
      </c>
      <c r="H154" s="72">
        <v>0</v>
      </c>
      <c r="I154" s="72">
        <v>0</v>
      </c>
      <c r="J154" s="72">
        <v>0</v>
      </c>
      <c r="K154" s="72">
        <v>0</v>
      </c>
      <c r="L154" s="72">
        <v>0</v>
      </c>
      <c r="M154" s="72">
        <v>0</v>
      </c>
      <c r="N154" s="72">
        <v>0</v>
      </c>
      <c r="O154" s="72">
        <v>0</v>
      </c>
      <c r="P154" s="72">
        <v>0</v>
      </c>
    </row>
    <row r="155" spans="1:16" ht="11.25">
      <c r="A155" s="209"/>
      <c r="B155" s="71" t="s">
        <v>106</v>
      </c>
      <c r="C155" s="72"/>
      <c r="D155" s="72"/>
      <c r="E155" s="72">
        <v>0</v>
      </c>
      <c r="F155" s="72">
        <v>0</v>
      </c>
      <c r="G155" s="72">
        <v>0</v>
      </c>
      <c r="H155" s="72">
        <v>0</v>
      </c>
      <c r="I155" s="72">
        <v>0</v>
      </c>
      <c r="J155" s="72">
        <v>0</v>
      </c>
      <c r="K155" s="72">
        <v>0</v>
      </c>
      <c r="L155" s="72">
        <v>0</v>
      </c>
      <c r="M155" s="72">
        <v>0</v>
      </c>
      <c r="N155" s="72">
        <v>0</v>
      </c>
      <c r="O155" s="72">
        <v>0</v>
      </c>
      <c r="P155" s="72">
        <v>0</v>
      </c>
    </row>
    <row r="156" spans="1:16" ht="11.25">
      <c r="A156" s="210"/>
      <c r="B156" s="71"/>
      <c r="C156" s="100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2"/>
    </row>
    <row r="157" spans="1:16" ht="11.25">
      <c r="A157" s="77"/>
      <c r="B157" s="77" t="s">
        <v>139</v>
      </c>
      <c r="C157" s="77"/>
      <c r="D157" s="73" t="s">
        <v>79</v>
      </c>
      <c r="E157" s="103">
        <f aca="true" t="shared" si="4" ref="E157:P157">E11+E140</f>
        <v>33109135.679999996</v>
      </c>
      <c r="F157" s="103">
        <f t="shared" si="4"/>
        <v>12453061.45</v>
      </c>
      <c r="G157" s="103">
        <f t="shared" si="4"/>
        <v>20656074.23</v>
      </c>
      <c r="H157" s="103">
        <f t="shared" si="4"/>
        <v>8141954.000000001</v>
      </c>
      <c r="I157" s="103">
        <f t="shared" si="4"/>
        <v>4241465.91</v>
      </c>
      <c r="J157" s="103">
        <f t="shared" si="4"/>
        <v>4241205.91</v>
      </c>
      <c r="K157" s="103">
        <f t="shared" si="4"/>
        <v>0</v>
      </c>
      <c r="L157" s="103">
        <f t="shared" si="4"/>
        <v>260</v>
      </c>
      <c r="M157" s="103">
        <f t="shared" si="4"/>
        <v>3900488.09</v>
      </c>
      <c r="N157" s="103">
        <f t="shared" si="4"/>
        <v>0</v>
      </c>
      <c r="O157" s="103">
        <f t="shared" si="4"/>
        <v>0</v>
      </c>
      <c r="P157" s="103">
        <f t="shared" si="4"/>
        <v>3900488.09</v>
      </c>
    </row>
  </sheetData>
  <sheetProtection/>
  <mergeCells count="164">
    <mergeCell ref="N25:N27"/>
    <mergeCell ref="O25:O27"/>
    <mergeCell ref="P25:P27"/>
    <mergeCell ref="A20:A27"/>
    <mergeCell ref="C20:P23"/>
    <mergeCell ref="C25:C27"/>
    <mergeCell ref="D25:D27"/>
    <mergeCell ref="H25:H27"/>
    <mergeCell ref="I25:I27"/>
    <mergeCell ref="J25:J27"/>
    <mergeCell ref="K25:K27"/>
    <mergeCell ref="L25:L27"/>
    <mergeCell ref="M25:M27"/>
    <mergeCell ref="K60:K62"/>
    <mergeCell ref="L60:L62"/>
    <mergeCell ref="M60:M62"/>
    <mergeCell ref="C28:P31"/>
    <mergeCell ref="C33:C35"/>
    <mergeCell ref="D33:D35"/>
    <mergeCell ref="K33:K35"/>
    <mergeCell ref="N80:N82"/>
    <mergeCell ref="K80:K82"/>
    <mergeCell ref="O60:O62"/>
    <mergeCell ref="C63:P66"/>
    <mergeCell ref="O72:O74"/>
    <mergeCell ref="D72:D74"/>
    <mergeCell ref="K72:K74"/>
    <mergeCell ref="H72:H74"/>
    <mergeCell ref="I72:I74"/>
    <mergeCell ref="A141:A148"/>
    <mergeCell ref="L113:L115"/>
    <mergeCell ref="M113:M115"/>
    <mergeCell ref="L96:L98"/>
    <mergeCell ref="C107:P111"/>
    <mergeCell ref="I96:I98"/>
    <mergeCell ref="K113:K115"/>
    <mergeCell ref="C113:C115"/>
    <mergeCell ref="D113:D115"/>
    <mergeCell ref="H113:H115"/>
    <mergeCell ref="A131:A138"/>
    <mergeCell ref="I113:I115"/>
    <mergeCell ref="P60:P62"/>
    <mergeCell ref="M88:M90"/>
    <mergeCell ref="C72:C74"/>
    <mergeCell ref="P88:P90"/>
    <mergeCell ref="A83:A90"/>
    <mergeCell ref="C83:P86"/>
    <mergeCell ref="C88:C90"/>
    <mergeCell ref="D88:D90"/>
    <mergeCell ref="J8:L8"/>
    <mergeCell ref="A2:P2"/>
    <mergeCell ref="A116:A122"/>
    <mergeCell ref="A123:A130"/>
    <mergeCell ref="A36:A43"/>
    <mergeCell ref="C36:P39"/>
    <mergeCell ref="H88:H90"/>
    <mergeCell ref="I88:I90"/>
    <mergeCell ref="J88:J90"/>
    <mergeCell ref="N88:N90"/>
    <mergeCell ref="N8:P8"/>
    <mergeCell ref="C4:C9"/>
    <mergeCell ref="D4:D9"/>
    <mergeCell ref="E4:E9"/>
    <mergeCell ref="F4:G4"/>
    <mergeCell ref="M7:P7"/>
    <mergeCell ref="H6:H9"/>
    <mergeCell ref="I8:I9"/>
    <mergeCell ref="M8:M9"/>
    <mergeCell ref="I7:L7"/>
    <mergeCell ref="C123:P126"/>
    <mergeCell ref="C11:D11"/>
    <mergeCell ref="A4:A9"/>
    <mergeCell ref="B4:B9"/>
    <mergeCell ref="H4:P4"/>
    <mergeCell ref="H5:P5"/>
    <mergeCell ref="I6:P6"/>
    <mergeCell ref="F5:F9"/>
    <mergeCell ref="G5:G9"/>
    <mergeCell ref="A28:A35"/>
    <mergeCell ref="C141:P144"/>
    <mergeCell ref="D96:D98"/>
    <mergeCell ref="H96:H98"/>
    <mergeCell ref="J96:J98"/>
    <mergeCell ref="K96:K98"/>
    <mergeCell ref="C140:D140"/>
    <mergeCell ref="P113:P115"/>
    <mergeCell ref="J113:J115"/>
    <mergeCell ref="O113:O115"/>
    <mergeCell ref="N113:N115"/>
    <mergeCell ref="C131:P134"/>
    <mergeCell ref="A107:A115"/>
    <mergeCell ref="A91:A98"/>
    <mergeCell ref="C91:P94"/>
    <mergeCell ref="C96:C98"/>
    <mergeCell ref="C116:P119"/>
    <mergeCell ref="P96:P98"/>
    <mergeCell ref="N96:N98"/>
    <mergeCell ref="O96:O98"/>
    <mergeCell ref="M96:M98"/>
    <mergeCell ref="O104:O106"/>
    <mergeCell ref="P104:P106"/>
    <mergeCell ref="C75:P78"/>
    <mergeCell ref="M80:M82"/>
    <mergeCell ref="P80:P82"/>
    <mergeCell ref="K88:K90"/>
    <mergeCell ref="L88:L90"/>
    <mergeCell ref="O88:O90"/>
    <mergeCell ref="H80:H82"/>
    <mergeCell ref="O80:O82"/>
    <mergeCell ref="M104:M106"/>
    <mergeCell ref="M72:M74"/>
    <mergeCell ref="L80:L82"/>
    <mergeCell ref="N104:N106"/>
    <mergeCell ref="L72:L74"/>
    <mergeCell ref="H33:H35"/>
    <mergeCell ref="N33:N35"/>
    <mergeCell ref="I33:I35"/>
    <mergeCell ref="J33:J35"/>
    <mergeCell ref="M33:M35"/>
    <mergeCell ref="L33:L35"/>
    <mergeCell ref="P33:P35"/>
    <mergeCell ref="P72:P74"/>
    <mergeCell ref="N72:N74"/>
    <mergeCell ref="C51:P54"/>
    <mergeCell ref="C60:C62"/>
    <mergeCell ref="D60:D62"/>
    <mergeCell ref="N60:N62"/>
    <mergeCell ref="O33:O35"/>
    <mergeCell ref="I80:I82"/>
    <mergeCell ref="H104:H106"/>
    <mergeCell ref="I104:I106"/>
    <mergeCell ref="J104:J106"/>
    <mergeCell ref="K104:K106"/>
    <mergeCell ref="L104:L106"/>
    <mergeCell ref="A51:A62"/>
    <mergeCell ref="D80:D82"/>
    <mergeCell ref="A63:A74"/>
    <mergeCell ref="J72:J74"/>
    <mergeCell ref="I60:I62"/>
    <mergeCell ref="J60:J62"/>
    <mergeCell ref="H60:H62"/>
    <mergeCell ref="C80:C82"/>
    <mergeCell ref="A75:A82"/>
    <mergeCell ref="J80:J82"/>
    <mergeCell ref="K17:K19"/>
    <mergeCell ref="L17:L19"/>
    <mergeCell ref="M17:M19"/>
    <mergeCell ref="A149:A156"/>
    <mergeCell ref="C149:P152"/>
    <mergeCell ref="C44:P47"/>
    <mergeCell ref="A99:A106"/>
    <mergeCell ref="C99:P102"/>
    <mergeCell ref="C104:C106"/>
    <mergeCell ref="D104:D106"/>
    <mergeCell ref="N17:N19"/>
    <mergeCell ref="O17:O19"/>
    <mergeCell ref="P17:P19"/>
    <mergeCell ref="A12:A19"/>
    <mergeCell ref="C12:P15"/>
    <mergeCell ref="C17:C19"/>
    <mergeCell ref="D17:D19"/>
    <mergeCell ref="H17:H19"/>
    <mergeCell ref="I17:I19"/>
    <mergeCell ref="J17:J19"/>
  </mergeCells>
  <printOptions/>
  <pageMargins left="0.3937007874015748" right="0.3937007874015748" top="0.6692913385826772" bottom="0.5905511811023623" header="0.1968503937007874" footer="0.5118110236220472"/>
  <pageSetup horizontalDpi="300" verticalDpi="300" orientation="landscape" paperSize="9" scale="85" r:id="rId1"/>
  <headerFooter alignWithMargins="0">
    <oddHeader>&amp;C&amp;P&amp;R&amp;9Załącznik nr  4
do Uchwały Rady Miejskiej w Jezioranach nr VIII/40 /2011  
z dnia   30.06.2011 w sprawie zmian w budzecie gminy Jeziorany  rok 2011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view="pageLayout" workbookViewId="0" topLeftCell="A1">
      <selection activeCell="I4" sqref="I4"/>
    </sheetView>
  </sheetViews>
  <sheetFormatPr defaultColWidth="9.00390625" defaultRowHeight="12.75"/>
  <cols>
    <col min="1" max="1" width="3.75390625" style="1" customWidth="1"/>
    <col min="2" max="2" width="32.125" style="1" customWidth="1"/>
    <col min="3" max="3" width="6.625" style="1" customWidth="1"/>
    <col min="4" max="4" width="11.00390625" style="1" customWidth="1"/>
    <col min="5" max="5" width="11.75390625" style="49" customWidth="1"/>
    <col min="6" max="6" width="11.75390625" style="1" customWidth="1"/>
    <col min="7" max="8" width="11.00390625" style="1" customWidth="1"/>
    <col min="9" max="9" width="10.75390625" style="1" customWidth="1"/>
    <col min="10" max="16384" width="9.125" style="1" customWidth="1"/>
  </cols>
  <sheetData>
    <row r="1" spans="1:3" ht="15" customHeight="1">
      <c r="A1" s="294"/>
      <c r="B1" s="294"/>
      <c r="C1" s="294"/>
    </row>
    <row r="2" spans="1:3" ht="15" customHeight="1">
      <c r="A2" s="295" t="s">
        <v>55</v>
      </c>
      <c r="B2" s="295"/>
      <c r="C2" s="295"/>
    </row>
    <row r="3" spans="1:3" ht="22.5" customHeight="1">
      <c r="A3" s="296"/>
      <c r="B3" s="296"/>
      <c r="C3" s="296"/>
    </row>
    <row r="4" spans="1:9" ht="12.75">
      <c r="A4" s="32" t="s">
        <v>40</v>
      </c>
      <c r="B4" s="33" t="s">
        <v>2</v>
      </c>
      <c r="C4" s="6" t="s">
        <v>41</v>
      </c>
      <c r="E4" s="104"/>
      <c r="F4" s="107" t="s">
        <v>180</v>
      </c>
      <c r="G4" s="107"/>
      <c r="H4" s="107"/>
      <c r="I4" s="107" t="s">
        <v>180</v>
      </c>
    </row>
    <row r="5" spans="1:9" ht="12.75" customHeight="1">
      <c r="A5" s="4"/>
      <c r="B5" s="5"/>
      <c r="C5" s="3" t="s">
        <v>1</v>
      </c>
      <c r="D5" s="43"/>
      <c r="E5" s="104"/>
      <c r="F5" s="166" t="s">
        <v>174</v>
      </c>
      <c r="G5" s="107" t="s">
        <v>177</v>
      </c>
      <c r="H5" s="107"/>
      <c r="I5" s="107" t="s">
        <v>180</v>
      </c>
    </row>
    <row r="6" spans="1:9" ht="26.25" thickBot="1">
      <c r="A6" s="34"/>
      <c r="B6" s="35"/>
      <c r="C6" s="36"/>
      <c r="D6" s="44" t="s">
        <v>52</v>
      </c>
      <c r="E6" s="105" t="s">
        <v>56</v>
      </c>
      <c r="F6" s="167" t="s">
        <v>171</v>
      </c>
      <c r="G6" s="161" t="s">
        <v>178</v>
      </c>
      <c r="H6" s="164"/>
      <c r="I6" s="161" t="s">
        <v>172</v>
      </c>
    </row>
    <row r="7" spans="1:9" ht="9" customHeight="1" thickBot="1">
      <c r="A7" s="40">
        <v>1</v>
      </c>
      <c r="B7" s="41">
        <v>2</v>
      </c>
      <c r="C7" s="42">
        <v>3</v>
      </c>
      <c r="D7" s="45">
        <v>4</v>
      </c>
      <c r="E7" s="154">
        <v>5</v>
      </c>
      <c r="F7" s="155">
        <v>6</v>
      </c>
      <c r="G7" s="156">
        <v>7</v>
      </c>
      <c r="H7" s="165"/>
      <c r="I7" s="163">
        <v>8</v>
      </c>
    </row>
    <row r="8" spans="1:9" ht="19.5" customHeight="1">
      <c r="A8" s="11" t="s">
        <v>4</v>
      </c>
      <c r="B8" s="12" t="s">
        <v>42</v>
      </c>
      <c r="C8" s="7"/>
      <c r="D8" s="46">
        <v>24944626.47</v>
      </c>
      <c r="E8" s="106">
        <v>25537059.47</v>
      </c>
      <c r="F8" s="168">
        <v>25594548.03</v>
      </c>
      <c r="G8" s="157">
        <v>25594548.03</v>
      </c>
      <c r="H8" s="157"/>
      <c r="I8" s="162">
        <v>25594548.03</v>
      </c>
    </row>
    <row r="9" spans="1:9" ht="19.5" customHeight="1">
      <c r="A9" s="13" t="s">
        <v>5</v>
      </c>
      <c r="B9" s="14" t="s">
        <v>39</v>
      </c>
      <c r="C9" s="7"/>
      <c r="D9" s="46">
        <v>30615128.78</v>
      </c>
      <c r="E9" s="106">
        <v>30757561.78</v>
      </c>
      <c r="F9" s="168">
        <v>30907784.45</v>
      </c>
      <c r="G9" s="157">
        <v>30907784.45</v>
      </c>
      <c r="H9" s="157"/>
      <c r="I9" s="162">
        <v>30907784.45</v>
      </c>
    </row>
    <row r="10" spans="1:9" ht="12.75" customHeight="1">
      <c r="A10" s="13"/>
      <c r="B10" s="14" t="s">
        <v>43</v>
      </c>
      <c r="C10" s="7"/>
      <c r="D10" s="46"/>
      <c r="E10" s="106"/>
      <c r="F10" s="168"/>
      <c r="G10" s="157"/>
      <c r="H10" s="157"/>
      <c r="I10" s="157"/>
    </row>
    <row r="11" spans="1:9" ht="19.5" customHeight="1" thickBot="1">
      <c r="A11" s="15"/>
      <c r="B11" s="16" t="s">
        <v>44</v>
      </c>
      <c r="C11" s="7"/>
      <c r="D11" s="47">
        <f>D8-D9</f>
        <v>-5670502.310000002</v>
      </c>
      <c r="E11" s="47">
        <f>E8-E9</f>
        <v>-5220502.310000002</v>
      </c>
      <c r="F11" s="168">
        <f>F8-F9</f>
        <v>-5313236.419999998</v>
      </c>
      <c r="G11" s="152">
        <f>G8-G9</f>
        <v>-5313236.419999998</v>
      </c>
      <c r="H11" s="152"/>
      <c r="I11" s="152">
        <f>I8-I9</f>
        <v>-5313236.419999998</v>
      </c>
    </row>
    <row r="12" spans="1:9" ht="14.25" customHeight="1" thickBot="1">
      <c r="A12" s="17" t="s">
        <v>3</v>
      </c>
      <c r="B12" s="18" t="s">
        <v>45</v>
      </c>
      <c r="C12" s="8"/>
      <c r="D12" s="46">
        <f>D14-D27</f>
        <v>5670502.3100000005</v>
      </c>
      <c r="E12" s="46">
        <f>E14-E27</f>
        <v>5220502.3100000005</v>
      </c>
      <c r="F12" s="168">
        <f>F14-F27</f>
        <v>5313236.42</v>
      </c>
      <c r="G12" s="152">
        <f>G14-G27</f>
        <v>5313236.42</v>
      </c>
      <c r="H12" s="152"/>
      <c r="I12" s="152">
        <f>I14-I27</f>
        <v>5313236.42</v>
      </c>
    </row>
    <row r="13" spans="1:9" ht="14.25" customHeight="1" thickBot="1">
      <c r="A13" s="30"/>
      <c r="B13" s="31"/>
      <c r="C13" s="8"/>
      <c r="D13" s="46">
        <f>D11-D27</f>
        <v>-7057836.880000003</v>
      </c>
      <c r="E13" s="46">
        <f>E11-E27</f>
        <v>-7057836.880000003</v>
      </c>
      <c r="F13" s="168">
        <f>F11-F27</f>
        <v>-7150570.989999998</v>
      </c>
      <c r="G13" s="152">
        <f>G11-G27</f>
        <v>-7864367.369999998</v>
      </c>
      <c r="H13" s="152"/>
      <c r="I13" s="152">
        <f>I11-I27</f>
        <v>-7864367.369999998</v>
      </c>
    </row>
    <row r="14" spans="1:9" ht="19.5" customHeight="1" thickBot="1">
      <c r="A14" s="292" t="s">
        <v>14</v>
      </c>
      <c r="B14" s="293"/>
      <c r="C14" s="7"/>
      <c r="D14" s="46">
        <f>D15+D16+D17+D21+D22+D23+D24+D25+D26</f>
        <v>7057836.88</v>
      </c>
      <c r="E14" s="46">
        <f>E15+E16+E17+E21+E22+E23+E24+E25+E26</f>
        <v>7057836.88</v>
      </c>
      <c r="F14" s="168">
        <f>F15+F16+F17+F21+F22+F23+F24+F25+F26</f>
        <v>7150570.989999999</v>
      </c>
      <c r="G14" s="152">
        <f>G15+G16+G17+G21+G22+G23+G24+G25+G26</f>
        <v>7864367.37</v>
      </c>
      <c r="H14" s="152"/>
      <c r="I14" s="152">
        <f>I15+I16+I17+I21+I22+I23+I24+I25+I26</f>
        <v>7864367.37</v>
      </c>
    </row>
    <row r="15" spans="1:9" ht="15" customHeight="1">
      <c r="A15" s="19" t="s">
        <v>4</v>
      </c>
      <c r="B15" s="20" t="s">
        <v>8</v>
      </c>
      <c r="C15" s="9" t="s">
        <v>15</v>
      </c>
      <c r="D15" s="46">
        <v>2294955.52</v>
      </c>
      <c r="E15" s="106">
        <v>2294955.52</v>
      </c>
      <c r="F15" s="168">
        <v>2628460.52</v>
      </c>
      <c r="G15" s="157">
        <v>2628460.52</v>
      </c>
      <c r="H15" s="157"/>
      <c r="I15" s="157">
        <v>3228460.52</v>
      </c>
    </row>
    <row r="16" spans="1:9" ht="15.75" customHeight="1">
      <c r="A16" s="13" t="s">
        <v>5</v>
      </c>
      <c r="B16" s="14" t="s">
        <v>9</v>
      </c>
      <c r="C16" s="9" t="s">
        <v>15</v>
      </c>
      <c r="D16" s="46">
        <v>171600</v>
      </c>
      <c r="E16" s="106">
        <v>171600</v>
      </c>
      <c r="F16" s="168">
        <v>171600</v>
      </c>
      <c r="G16" s="157">
        <v>171600</v>
      </c>
      <c r="H16" s="157"/>
      <c r="I16" s="157">
        <v>171600</v>
      </c>
    </row>
    <row r="17" spans="1:9" ht="35.25" customHeight="1">
      <c r="A17" s="13" t="s">
        <v>6</v>
      </c>
      <c r="B17" s="21" t="s">
        <v>54</v>
      </c>
      <c r="C17" s="9" t="s">
        <v>31</v>
      </c>
      <c r="D17" s="46">
        <v>4463224.8</v>
      </c>
      <c r="E17" s="106">
        <v>4463224.8</v>
      </c>
      <c r="F17" s="168">
        <v>4222453.91</v>
      </c>
      <c r="G17" s="157">
        <f>G18+G19</f>
        <v>4336250.29</v>
      </c>
      <c r="H17" s="157"/>
      <c r="I17" s="157">
        <v>4336250.29</v>
      </c>
    </row>
    <row r="18" spans="1:9" ht="15" customHeight="1">
      <c r="A18" s="13"/>
      <c r="B18" s="22" t="s">
        <v>166</v>
      </c>
      <c r="C18" s="28"/>
      <c r="D18" s="48"/>
      <c r="E18" s="158"/>
      <c r="F18" s="169"/>
      <c r="G18" s="159">
        <v>113796.38</v>
      </c>
      <c r="H18" s="159"/>
      <c r="I18" s="157">
        <v>113796.38</v>
      </c>
    </row>
    <row r="19" spans="1:9" ht="15" customHeight="1">
      <c r="A19" s="13"/>
      <c r="B19" s="22" t="s">
        <v>167</v>
      </c>
      <c r="C19" s="28"/>
      <c r="D19" s="48"/>
      <c r="E19" s="158"/>
      <c r="F19" s="169"/>
      <c r="G19" s="159">
        <v>4222453.91</v>
      </c>
      <c r="H19" s="159"/>
      <c r="I19" s="157">
        <v>4222453.91</v>
      </c>
    </row>
    <row r="20" spans="1:9" ht="17.25" customHeight="1">
      <c r="A20" s="13"/>
      <c r="B20" s="22" t="s">
        <v>50</v>
      </c>
      <c r="C20" s="28"/>
      <c r="D20" s="48">
        <f>D15+D16</f>
        <v>2466555.52</v>
      </c>
      <c r="E20" s="48">
        <f>E15+E16</f>
        <v>2466555.52</v>
      </c>
      <c r="F20" s="169">
        <f>F15+F16</f>
        <v>2800060.52</v>
      </c>
      <c r="G20" s="153">
        <f>G15+G16</f>
        <v>2800060.52</v>
      </c>
      <c r="H20" s="153"/>
      <c r="I20" s="153">
        <f>I15+I16</f>
        <v>3400060.52</v>
      </c>
    </row>
    <row r="21" spans="1:9" ht="15" customHeight="1">
      <c r="A21" s="13" t="s">
        <v>0</v>
      </c>
      <c r="B21" s="14" t="s">
        <v>17</v>
      </c>
      <c r="C21" s="9" t="s">
        <v>32</v>
      </c>
      <c r="D21" s="46"/>
      <c r="E21" s="106"/>
      <c r="F21" s="168"/>
      <c r="G21" s="157">
        <v>600000</v>
      </c>
      <c r="H21" s="157"/>
      <c r="I21" s="157">
        <v>0</v>
      </c>
    </row>
    <row r="22" spans="1:9" ht="13.5" customHeight="1">
      <c r="A22" s="13" t="s">
        <v>7</v>
      </c>
      <c r="B22" s="14" t="s">
        <v>46</v>
      </c>
      <c r="C22" s="9" t="s">
        <v>33</v>
      </c>
      <c r="D22" s="46"/>
      <c r="E22" s="106"/>
      <c r="F22" s="168"/>
      <c r="G22" s="157"/>
      <c r="H22" s="157"/>
      <c r="I22" s="157"/>
    </row>
    <row r="23" spans="1:9" ht="15" customHeight="1">
      <c r="A23" s="13" t="s">
        <v>10</v>
      </c>
      <c r="B23" s="14" t="s">
        <v>11</v>
      </c>
      <c r="C23" s="9" t="s">
        <v>16</v>
      </c>
      <c r="D23" s="46"/>
      <c r="E23" s="106"/>
      <c r="F23" s="168"/>
      <c r="G23" s="157"/>
      <c r="H23" s="157"/>
      <c r="I23" s="157"/>
    </row>
    <row r="24" spans="1:9" ht="14.25" customHeight="1">
      <c r="A24" s="13" t="s">
        <v>13</v>
      </c>
      <c r="B24" s="14" t="s">
        <v>47</v>
      </c>
      <c r="C24" s="9" t="s">
        <v>19</v>
      </c>
      <c r="D24" s="46"/>
      <c r="E24" s="106"/>
      <c r="F24" s="168"/>
      <c r="G24" s="157"/>
      <c r="H24" s="157"/>
      <c r="I24" s="157"/>
    </row>
    <row r="25" spans="1:9" ht="15" customHeight="1">
      <c r="A25" s="13" t="s">
        <v>18</v>
      </c>
      <c r="B25" s="14" t="s">
        <v>30</v>
      </c>
      <c r="C25" s="9" t="s">
        <v>48</v>
      </c>
      <c r="D25" s="46"/>
      <c r="E25" s="106"/>
      <c r="F25" s="168"/>
      <c r="G25" s="157"/>
      <c r="H25" s="157"/>
      <c r="I25" s="157"/>
    </row>
    <row r="26" spans="1:9" ht="19.5" customHeight="1" thickBot="1">
      <c r="A26" s="11" t="s">
        <v>28</v>
      </c>
      <c r="B26" s="12" t="s">
        <v>29</v>
      </c>
      <c r="C26" s="29" t="s">
        <v>51</v>
      </c>
      <c r="D26" s="46">
        <v>128056.56</v>
      </c>
      <c r="E26" s="106">
        <v>128056.56</v>
      </c>
      <c r="F26" s="168">
        <v>128056.56</v>
      </c>
      <c r="G26" s="157">
        <v>128056.56</v>
      </c>
      <c r="H26" s="157"/>
      <c r="I26" s="157">
        <v>128056.56</v>
      </c>
    </row>
    <row r="27" spans="1:9" ht="19.5" customHeight="1" thickBot="1">
      <c r="A27" s="292" t="s">
        <v>49</v>
      </c>
      <c r="B27" s="293"/>
      <c r="C27" s="29"/>
      <c r="D27" s="46">
        <f>D28+D29+D30+D33</f>
        <v>1387334.5699999998</v>
      </c>
      <c r="E27" s="46">
        <f>E28+E29+E30+E33</f>
        <v>1837334.5699999998</v>
      </c>
      <c r="F27" s="168">
        <f>F28+F29+F30+F33</f>
        <v>1837334.5699999998</v>
      </c>
      <c r="G27" s="152">
        <f>G28+G29+G30+G33</f>
        <v>2551130.95</v>
      </c>
      <c r="H27" s="152"/>
      <c r="I27" s="152">
        <f>I28+I29+I30+I33</f>
        <v>2551130.95</v>
      </c>
    </row>
    <row r="28" spans="1:9" ht="19.5" customHeight="1">
      <c r="A28" s="23" t="s">
        <v>4</v>
      </c>
      <c r="B28" s="24" t="s">
        <v>34</v>
      </c>
      <c r="C28" s="29" t="s">
        <v>21</v>
      </c>
      <c r="D28" s="46">
        <v>794071.7</v>
      </c>
      <c r="E28" s="106">
        <v>1244071.7</v>
      </c>
      <c r="F28" s="168">
        <v>1244071.7</v>
      </c>
      <c r="G28" s="157">
        <v>1244071.7</v>
      </c>
      <c r="H28" s="157"/>
      <c r="I28" s="157">
        <v>1244071.7</v>
      </c>
    </row>
    <row r="29" spans="1:9" ht="15.75" customHeight="1">
      <c r="A29" s="13" t="s">
        <v>5</v>
      </c>
      <c r="B29" s="14" t="s">
        <v>20</v>
      </c>
      <c r="C29" s="29" t="s">
        <v>21</v>
      </c>
      <c r="D29" s="46">
        <v>171334</v>
      </c>
      <c r="E29" s="106">
        <v>171334</v>
      </c>
      <c r="F29" s="168">
        <v>171334</v>
      </c>
      <c r="G29" s="157">
        <v>171334</v>
      </c>
      <c r="H29" s="157"/>
      <c r="I29" s="157">
        <v>171334</v>
      </c>
    </row>
    <row r="30" spans="1:9" ht="36.75" customHeight="1">
      <c r="A30" s="13" t="s">
        <v>6</v>
      </c>
      <c r="B30" s="21" t="s">
        <v>168</v>
      </c>
      <c r="C30" s="29" t="s">
        <v>38</v>
      </c>
      <c r="D30" s="46">
        <v>266928.87</v>
      </c>
      <c r="E30" s="106">
        <v>266928.87</v>
      </c>
      <c r="F30" s="50">
        <v>266928.87</v>
      </c>
      <c r="G30" s="157">
        <f>G31+G32</f>
        <v>380725.25</v>
      </c>
      <c r="H30" s="157"/>
      <c r="I30" s="157">
        <v>380725.25</v>
      </c>
    </row>
    <row r="31" spans="1:9" ht="15.75" customHeight="1">
      <c r="A31" s="13"/>
      <c r="B31" s="22" t="s">
        <v>169</v>
      </c>
      <c r="C31" s="160"/>
      <c r="D31" s="48"/>
      <c r="E31" s="108"/>
      <c r="F31" s="153"/>
      <c r="G31" s="159">
        <v>113796.38</v>
      </c>
      <c r="H31" s="159"/>
      <c r="I31" s="157">
        <v>113796.38</v>
      </c>
    </row>
    <row r="32" spans="1:9" ht="17.25" customHeight="1">
      <c r="A32" s="13"/>
      <c r="B32" s="22" t="s">
        <v>170</v>
      </c>
      <c r="C32" s="160"/>
      <c r="D32" s="48"/>
      <c r="E32" s="108"/>
      <c r="F32" s="153"/>
      <c r="G32" s="159">
        <v>266928.87</v>
      </c>
      <c r="H32" s="159"/>
      <c r="I32" s="157">
        <v>266928.87</v>
      </c>
    </row>
    <row r="33" spans="1:9" ht="14.25" customHeight="1">
      <c r="A33" s="13" t="s">
        <v>0</v>
      </c>
      <c r="B33" s="14" t="s">
        <v>35</v>
      </c>
      <c r="C33" s="29" t="s">
        <v>27</v>
      </c>
      <c r="D33" s="46">
        <v>155000</v>
      </c>
      <c r="E33" s="106">
        <v>155000</v>
      </c>
      <c r="F33" s="50">
        <v>155000</v>
      </c>
      <c r="G33" s="157">
        <v>755000</v>
      </c>
      <c r="H33" s="157"/>
      <c r="I33" s="157">
        <v>755000</v>
      </c>
    </row>
    <row r="34" spans="1:9" ht="15" customHeight="1">
      <c r="A34" s="13" t="s">
        <v>7</v>
      </c>
      <c r="B34" s="14" t="s">
        <v>36</v>
      </c>
      <c r="C34" s="29" t="s">
        <v>23</v>
      </c>
      <c r="D34" s="46"/>
      <c r="E34" s="106"/>
      <c r="F34" s="50"/>
      <c r="G34" s="107"/>
      <c r="H34" s="107"/>
      <c r="I34" s="157"/>
    </row>
    <row r="35" spans="1:9" ht="16.5" customHeight="1">
      <c r="A35" s="13" t="s">
        <v>10</v>
      </c>
      <c r="B35" s="14" t="s">
        <v>12</v>
      </c>
      <c r="C35" s="29" t="s">
        <v>24</v>
      </c>
      <c r="D35" s="46"/>
      <c r="E35" s="106"/>
      <c r="F35" s="50"/>
      <c r="G35" s="107"/>
      <c r="H35" s="107"/>
      <c r="I35" s="157"/>
    </row>
    <row r="36" spans="1:9" ht="14.25" customHeight="1">
      <c r="A36" s="13" t="s">
        <v>13</v>
      </c>
      <c r="B36" s="25" t="s">
        <v>37</v>
      </c>
      <c r="C36" s="29" t="s">
        <v>25</v>
      </c>
      <c r="D36" s="46"/>
      <c r="E36" s="106"/>
      <c r="F36" s="50"/>
      <c r="G36" s="107"/>
      <c r="H36" s="107"/>
      <c r="I36" s="157"/>
    </row>
    <row r="37" spans="1:9" ht="19.5" customHeight="1" thickBot="1">
      <c r="A37" s="26" t="s">
        <v>18</v>
      </c>
      <c r="B37" s="27" t="s">
        <v>26</v>
      </c>
      <c r="C37" s="9" t="s">
        <v>22</v>
      </c>
      <c r="D37" s="46"/>
      <c r="E37" s="106"/>
      <c r="F37" s="50"/>
      <c r="G37" s="107"/>
      <c r="H37" s="107"/>
      <c r="I37" s="157"/>
    </row>
    <row r="38" spans="1:9" ht="19.5" customHeight="1">
      <c r="A38" s="38"/>
      <c r="B38" s="39" t="s">
        <v>53</v>
      </c>
      <c r="C38" s="38"/>
      <c r="D38" s="10">
        <f>D28+D29+D30</f>
        <v>1232334.5699999998</v>
      </c>
      <c r="E38" s="10">
        <f>E28+E29+E30</f>
        <v>1682334.5699999998</v>
      </c>
      <c r="F38" s="152">
        <f>F28+F29+F30</f>
        <v>1682334.5699999998</v>
      </c>
      <c r="G38" s="152">
        <f>G28+G29+G30</f>
        <v>1796130.95</v>
      </c>
      <c r="H38" s="152"/>
      <c r="I38" s="152">
        <f>I28+I29+I30</f>
        <v>1796130.95</v>
      </c>
    </row>
    <row r="39" spans="1:9" ht="19.5" customHeight="1">
      <c r="A39" s="38"/>
      <c r="B39" s="170" t="s">
        <v>173</v>
      </c>
      <c r="C39" s="171"/>
      <c r="D39" s="172"/>
      <c r="E39" s="173"/>
      <c r="F39" s="172"/>
      <c r="G39" s="174">
        <f>G38-G31</f>
        <v>1682334.5699999998</v>
      </c>
      <c r="H39" s="174"/>
      <c r="I39" s="174">
        <f>I38-I31</f>
        <v>1682334.5699999998</v>
      </c>
    </row>
    <row r="40" spans="1:9" ht="19.5" customHeight="1">
      <c r="A40" s="38"/>
      <c r="B40" s="175" t="s">
        <v>179</v>
      </c>
      <c r="C40" s="171"/>
      <c r="D40" s="172"/>
      <c r="E40" s="173"/>
      <c r="F40" s="172"/>
      <c r="G40" s="174">
        <v>113796.38</v>
      </c>
      <c r="H40" s="174"/>
      <c r="I40" s="174">
        <v>113796.38</v>
      </c>
    </row>
    <row r="41" spans="1:3" ht="19.5" customHeight="1">
      <c r="A41" s="38"/>
      <c r="B41" s="39"/>
      <c r="C41" s="38"/>
    </row>
    <row r="42" spans="1:3" ht="19.5" customHeight="1">
      <c r="A42" s="38"/>
      <c r="B42" s="39"/>
      <c r="C42" s="38"/>
    </row>
    <row r="43" spans="1:3" ht="19.5" customHeight="1">
      <c r="A43" s="38"/>
      <c r="B43" s="39"/>
      <c r="C43" s="38"/>
    </row>
    <row r="44" spans="1:3" ht="19.5" customHeight="1">
      <c r="A44" s="38"/>
      <c r="B44" s="39"/>
      <c r="C44" s="38"/>
    </row>
    <row r="45" spans="1:3" ht="19.5" customHeight="1">
      <c r="A45" s="38"/>
      <c r="B45" s="39"/>
      <c r="C45" s="38"/>
    </row>
    <row r="46" spans="1:3" ht="19.5" customHeight="1">
      <c r="A46" s="38"/>
      <c r="B46" s="39"/>
      <c r="C46" s="38"/>
    </row>
    <row r="47" spans="1:3" ht="19.5" customHeight="1">
      <c r="A47" s="38"/>
      <c r="B47" s="39"/>
      <c r="C47" s="38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spans="1:3" ht="12.75">
      <c r="A55" s="2"/>
      <c r="C55" s="37"/>
    </row>
    <row r="56" ht="12.75">
      <c r="A56" s="2"/>
    </row>
    <row r="57" spans="1:3" ht="12.75">
      <c r="A57" s="2"/>
      <c r="C57" s="37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</sheetData>
  <sheetProtection/>
  <mergeCells count="4">
    <mergeCell ref="A27:B27"/>
    <mergeCell ref="A1:C1"/>
    <mergeCell ref="A14:B14"/>
    <mergeCell ref="A2:C3"/>
  </mergeCells>
  <printOptions horizontalCentered="1" verticalCentered="1"/>
  <pageMargins left="0.16" right="0.16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5  do uchwały Rady Miejskiej w Jezioranach nr  VIII/ 40 /2011
z dnia 30.06.2011r w sprawie zmian w  budżecie gminy Jeziorany na rok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</cp:lastModifiedBy>
  <cp:lastPrinted>2011-07-17T20:18:39Z</cp:lastPrinted>
  <dcterms:created xsi:type="dcterms:W3CDTF">1998-12-09T13:02:10Z</dcterms:created>
  <dcterms:modified xsi:type="dcterms:W3CDTF">2011-08-24T12:14:30Z</dcterms:modified>
  <cp:category/>
  <cp:version/>
  <cp:contentType/>
  <cp:contentStatus/>
</cp:coreProperties>
</file>