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2b" sheetId="1" r:id="rId1"/>
    <sheet name="4 " sheetId="2" r:id="rId2"/>
  </sheets>
  <definedNames/>
  <calcPr fullCalcOnLoad="1"/>
</workbook>
</file>

<file path=xl/sharedStrings.xml><?xml version="1.0" encoding="utf-8"?>
<sst xmlns="http://schemas.openxmlformats.org/spreadsheetml/2006/main" count="150" uniqueCount="100">
  <si>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</si>
  <si>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</si>
  <si>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</si>
  <si>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</si>
  <si>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</si>
  <si>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</si>
  <si>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</si>
  <si>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</si>
  <si>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</si>
  <si>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</si>
  <si>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</si>
  <si>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</si>
  <si>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</si>
  <si>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</si>
  <si>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</si>
  <si>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</si>
  <si>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</si>
  <si>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</si>
  <si>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</si>
  <si>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</si>
  <si>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</si>
  <si>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</si>
  <si>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</si>
  <si>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</si>
  <si>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</si>
  <si>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</si>
  <si>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</si>
  <si>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</si>
  <si>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</si>
  <si>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</si>
  <si>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</si>
  <si>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</si>
  <si>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</si>
  <si>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2.8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</si>
  <si>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</si>
  <si>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</si>
  <si>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</si>
  <si>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</si>
  <si>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</si>
  <si>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</si>
  <si>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801-80130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</si>
  <si>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</si>
  <si>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</si>
  <si>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</si>
  <si>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</si>
  <si>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</si>
  <si>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1.11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</si>
  <si>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</si>
  <si>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</si>
  <si>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1.12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</si>
  <si>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</si>
  <si>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1.16</t>
  </si>
  <si>
    <t>926-92601-6057,9</t>
  </si>
  <si>
    <t>Wydatki bieżące razem:</t>
  </si>
  <si>
    <t>2.2</t>
  </si>
  <si>
    <t>...7,9</t>
  </si>
  <si>
    <t>Ogółem (1+2)</t>
  </si>
  <si>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</si>
  <si>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</si>
  <si>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</si>
  <si>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</si>
  <si>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</si>
  <si>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</si>
  <si>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</si>
  <si>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</si>
  <si>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</si>
  <si>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</si>
  <si>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</si>
  <si>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</si>
  <si>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Zakup samochodu</t>
  </si>
  <si>
    <t>Wykonanie istalacji wod-kan, co w świetlicy w Kierszanowie</t>
  </si>
  <si>
    <t>Remont świetlic w Studziance i Piszewie</t>
  </si>
  <si>
    <t>Zakup wyposażenia dla MOK</t>
  </si>
  <si>
    <t>Modernizacja swietlicy w Kikitach</t>
  </si>
  <si>
    <t>Budowa świetlicy w Kiersztanowie</t>
  </si>
  <si>
    <t>RAZEM</t>
  </si>
  <si>
    <t>w tym UE</t>
  </si>
  <si>
    <t>Biblioteki</t>
  </si>
  <si>
    <t>Modernizcja dachu i schodów</t>
  </si>
  <si>
    <t>*</t>
  </si>
  <si>
    <t>Gospodarka odpadami</t>
  </si>
  <si>
    <t>754-75495-6057,6059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</si>
  <si>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</si>
  <si>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spółka ZGOK w Olsztynie ( 38.000 + 108.000)</t>
  </si>
  <si>
    <t>razem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</si>
  <si>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</si>
  <si>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>900-90001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</si>
  <si>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Modernizacja pompowni wody oraz sieci kanalizacyjnej na terenie gminy Jeziorany"</t>
  </si>
  <si>
    <t xml:space="preserve"> Wykonanie roku 2011</t>
  </si>
  <si>
    <t>Budżet 2012</t>
  </si>
  <si>
    <t>TRANSPORT I ŁĄCZNOŚĆ</t>
  </si>
  <si>
    <t xml:space="preserve">Dotacje celowe z budżetu  na finansowanie  lub  dofinansowanie  kosztów realizacji inwestycji i zakupów inwestycyjnych  innych jednostek sektora finansów publicznych </t>
  </si>
  <si>
    <t xml:space="preserve">na budowę  drogi  powiatowej Jeziorany - Tłokowo </t>
  </si>
  <si>
    <t>Drogi publiczne powiatowe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</si>
  <si>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</si>
  <si>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</t>
  </si>
  <si>
    <t>2012 r</t>
  </si>
  <si>
    <t>2013 r</t>
  </si>
  <si>
    <t>801-80101</t>
  </si>
  <si>
    <t xml:space="preserve">Załącznik Nr 2b do  Uchwały Rady Miejskiej w Jezioranach Nr XIII / 92 /2011  z dnia 29 grudnia 2011 w sprawie uchwalenia budżetu gminy Jeziorany na rok 2012   -    POZOSTAŁE WYDATKI MAJĄTKOWE  GMINY na 2012  rok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</si>
</sst>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4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4" fillId="0" borderId="0" xfId="53" applyFont="1">
      <alignment/>
      <protection/>
    </xf>
    <xf numFmtId="0" fontId="24" fillId="0" borderId="0" xfId="53" applyFont="1" applyAlignment="1">
      <alignment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1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24" fillId="0" borderId="13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 wrapText="1"/>
      <protection/>
    </xf>
    <xf numFmtId="4" fontId="24" fillId="0" borderId="13" xfId="53" applyNumberFormat="1" applyFont="1" applyBorder="1" applyAlignment="1">
      <alignment horizontal="left"/>
      <protection/>
    </xf>
    <xf numFmtId="4" fontId="24" fillId="0" borderId="14" xfId="53" applyNumberFormat="1" applyFont="1" applyBorder="1" applyAlignment="1">
      <alignment horizontal="left"/>
      <protection/>
    </xf>
    <xf numFmtId="0" fontId="24" fillId="0" borderId="13" xfId="53" applyFont="1" applyBorder="1">
      <alignment/>
      <protection/>
    </xf>
    <xf numFmtId="0" fontId="24" fillId="0" borderId="13" xfId="53" applyFont="1" applyBorder="1" applyAlignment="1">
      <alignment wrapText="1"/>
      <protection/>
    </xf>
    <xf numFmtId="4" fontId="24" fillId="0" borderId="13" xfId="53" applyNumberFormat="1" applyFont="1" applyBorder="1">
      <alignment/>
      <protection/>
    </xf>
    <xf numFmtId="4" fontId="24" fillId="0" borderId="14" xfId="53" applyNumberFormat="1" applyFont="1" applyBorder="1" applyAlignment="1">
      <alignment/>
      <protection/>
    </xf>
    <xf numFmtId="0" fontId="26" fillId="0" borderId="15" xfId="53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 wrapText="1"/>
      <protection/>
    </xf>
    <xf numFmtId="4" fontId="2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26" fillId="0" borderId="10" xfId="53" applyFont="1" applyBorder="1">
      <alignment/>
      <protection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wrapText="1"/>
      <protection/>
    </xf>
    <xf numFmtId="0" fontId="0" fillId="0" borderId="16" xfId="0" applyBorder="1" applyAlignment="1">
      <alignment/>
    </xf>
    <xf numFmtId="0" fontId="4" fillId="0" borderId="10" xfId="53" applyFont="1" applyBorder="1" applyAlignment="1">
      <alignment horizontal="center"/>
      <protection/>
    </xf>
    <xf numFmtId="0" fontId="26" fillId="0" borderId="10" xfId="53" applyFont="1" applyBorder="1" applyAlignment="1">
      <alignment vertical="top" wrapText="1"/>
      <protection/>
    </xf>
    <xf numFmtId="0" fontId="24" fillId="0" borderId="17" xfId="53" applyFont="1" applyBorder="1">
      <alignment/>
      <protection/>
    </xf>
    <xf numFmtId="0" fontId="24" fillId="0" borderId="17" xfId="53" applyFont="1" applyBorder="1" applyAlignment="1">
      <alignment wrapText="1"/>
      <protection/>
    </xf>
    <xf numFmtId="4" fontId="24" fillId="0" borderId="17" xfId="53" applyNumberFormat="1" applyFont="1" applyBorder="1">
      <alignment/>
      <protection/>
    </xf>
    <xf numFmtId="4" fontId="24" fillId="0" borderId="18" xfId="53" applyNumberFormat="1" applyFont="1" applyBorder="1" applyAlignment="1">
      <alignment/>
      <protection/>
    </xf>
    <xf numFmtId="3" fontId="24" fillId="0" borderId="17" xfId="53" applyNumberFormat="1" applyFont="1" applyBorder="1">
      <alignment/>
      <protection/>
    </xf>
    <xf numFmtId="3" fontId="24" fillId="0" borderId="18" xfId="53" applyNumberFormat="1" applyFont="1" applyBorder="1" applyAlignment="1">
      <alignment/>
      <protection/>
    </xf>
    <xf numFmtId="0" fontId="24" fillId="0" borderId="19" xfId="53" applyFont="1" applyBorder="1">
      <alignment/>
      <protection/>
    </xf>
    <xf numFmtId="3" fontId="24" fillId="0" borderId="19" xfId="53" applyNumberFormat="1" applyFont="1" applyBorder="1">
      <alignment/>
      <protection/>
    </xf>
    <xf numFmtId="3" fontId="24" fillId="0" borderId="13" xfId="53" applyNumberFormat="1" applyFont="1" applyBorder="1">
      <alignment/>
      <protection/>
    </xf>
    <xf numFmtId="0" fontId="24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24" fillId="0" borderId="20" xfId="53" applyFont="1" applyBorder="1" applyAlignment="1">
      <alignment horizontal="center"/>
      <protection/>
    </xf>
    <xf numFmtId="4" fontId="24" fillId="0" borderId="10" xfId="53" applyNumberFormat="1" applyFont="1" applyBorder="1">
      <alignment/>
      <protection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29" fillId="0" borderId="10" xfId="0" applyFont="1" applyBorder="1" applyAlignment="1">
      <alignment horizontal="left" vertical="top"/>
    </xf>
    <xf numFmtId="0" fontId="30" fillId="0" borderId="10" xfId="0" applyFont="1" applyFill="1" applyBorder="1" applyAlignment="1">
      <alignment vertical="top" wrapText="1"/>
    </xf>
    <xf numFmtId="4" fontId="29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29" fillId="0" borderId="16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28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9" fillId="0" borderId="10" xfId="0" applyFont="1" applyFill="1" applyBorder="1" applyAlignment="1">
      <alignment vertical="top" wrapText="1"/>
    </xf>
    <xf numFmtId="4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4" fontId="29" fillId="0" borderId="10" xfId="0" applyNumberFormat="1" applyFont="1" applyBorder="1" applyAlignment="1">
      <alignment vertical="top"/>
    </xf>
    <xf numFmtId="0" fontId="28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/>
    </xf>
    <xf numFmtId="4" fontId="28" fillId="0" borderId="20" xfId="0" applyNumberFormat="1" applyFont="1" applyBorder="1" applyAlignment="1">
      <alignment horizontal="left" vertical="top"/>
    </xf>
    <xf numFmtId="4" fontId="3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27" fillId="0" borderId="10" xfId="0" applyNumberFormat="1" applyFont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24" fillId="0" borderId="21" xfId="53" applyFont="1" applyBorder="1">
      <alignment/>
      <protection/>
    </xf>
    <xf numFmtId="0" fontId="24" fillId="0" borderId="17" xfId="53" applyFont="1" applyBorder="1" applyAlignment="1">
      <alignment horizontal="right"/>
      <protection/>
    </xf>
    <xf numFmtId="0" fontId="31" fillId="0" borderId="10" xfId="0" applyFont="1" applyBorder="1" applyAlignment="1">
      <alignment vertical="top" wrapText="1"/>
    </xf>
    <xf numFmtId="4" fontId="31" fillId="0" borderId="10" xfId="0" applyNumberFormat="1" applyFont="1" applyBorder="1" applyAlignment="1">
      <alignment horizontal="left" vertical="top"/>
    </xf>
    <xf numFmtId="0" fontId="33" fillId="0" borderId="10" xfId="0" applyFont="1" applyFill="1" applyBorder="1" applyAlignment="1">
      <alignment vertical="top" wrapText="1"/>
    </xf>
    <xf numFmtId="4" fontId="28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24" fillId="0" borderId="15" xfId="53" applyFont="1" applyBorder="1" applyAlignment="1">
      <alignment horizontal="center"/>
      <protection/>
    </xf>
    <xf numFmtId="4" fontId="24" fillId="0" borderId="15" xfId="53" applyNumberFormat="1" applyFont="1" applyBorder="1" applyAlignment="1">
      <alignment horizontal="center"/>
      <protection/>
    </xf>
    <xf numFmtId="0" fontId="26" fillId="0" borderId="22" xfId="53" applyFont="1" applyBorder="1" applyAlignment="1">
      <alignment vertical="top" wrapText="1"/>
      <protection/>
    </xf>
    <xf numFmtId="4" fontId="4" fillId="0" borderId="17" xfId="53" applyNumberFormat="1" applyFont="1" applyBorder="1">
      <alignment/>
      <protection/>
    </xf>
    <xf numFmtId="0" fontId="4" fillId="0" borderId="21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3" fontId="24" fillId="0" borderId="17" xfId="53" applyNumberFormat="1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0" fontId="0" fillId="0" borderId="25" xfId="52" applyBorder="1" applyAlignment="1">
      <alignment vertical="top" wrapText="1"/>
      <protection/>
    </xf>
    <xf numFmtId="0" fontId="0" fillId="0" borderId="22" xfId="52" applyBorder="1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27" xfId="52" applyBorder="1" applyAlignment="1">
      <alignment vertical="top"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0" xfId="53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16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29" fillId="0" borderId="16" xfId="0" applyFont="1" applyBorder="1" applyAlignment="1">
      <alignment vertical="top"/>
    </xf>
    <xf numFmtId="0" fontId="29" fillId="0" borderId="21" xfId="0" applyFont="1" applyBorder="1" applyAlignment="1">
      <alignment vertical="top"/>
    </xf>
    <xf numFmtId="0" fontId="29" fillId="0" borderId="15" xfId="0" applyFont="1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29" fillId="0" borderId="21" xfId="0" applyFont="1" applyBorder="1" applyAlignment="1">
      <alignment vertical="top"/>
    </xf>
    <xf numFmtId="0" fontId="0" fillId="0" borderId="21" xfId="0" applyBorder="1" applyAlignment="1">
      <alignment horizontal="left" vertical="top"/>
    </xf>
    <xf numFmtId="0" fontId="29" fillId="0" borderId="16" xfId="0" applyNumberFormat="1" applyFont="1" applyBorder="1" applyAlignment="1">
      <alignment horizontal="center" vertical="top" wrapText="1"/>
    </xf>
    <xf numFmtId="0" fontId="29" fillId="0" borderId="21" xfId="0" applyNumberFormat="1" applyFont="1" applyBorder="1" applyAlignment="1">
      <alignment horizontal="center" vertical="top" wrapText="1"/>
    </xf>
    <xf numFmtId="0" fontId="29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24" fillId="0" borderId="17" xfId="53" applyNumberFormat="1" applyFont="1" applyBorder="1" applyAlignment="1">
      <alignment horizontal="center"/>
      <protection/>
    </xf>
    <xf numFmtId="4" fontId="24" fillId="0" borderId="21" xfId="53" applyNumberFormat="1" applyFont="1" applyBorder="1" applyAlignment="1">
      <alignment horizontal="center"/>
      <protection/>
    </xf>
    <xf numFmtId="4" fontId="24" fillId="0" borderId="28" xfId="53" applyNumberFormat="1" applyFont="1" applyBorder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20" xfId="53" applyFont="1" applyBorder="1" applyAlignment="1">
      <alignment horizontal="center" vertical="top" wrapText="1"/>
      <protection/>
    </xf>
    <xf numFmtId="0" fontId="0" fillId="0" borderId="29" xfId="52" applyBorder="1" applyAlignment="1">
      <alignment vertical="top" wrapText="1"/>
      <protection/>
    </xf>
    <xf numFmtId="0" fontId="0" fillId="0" borderId="30" xfId="52" applyBorder="1" applyAlignment="1">
      <alignment vertical="top" wrapText="1"/>
      <protection/>
    </xf>
    <xf numFmtId="0" fontId="0" fillId="0" borderId="31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3" fontId="24" fillId="0" borderId="21" xfId="53" applyNumberFormat="1" applyFont="1" applyBorder="1" applyAlignment="1">
      <alignment horizontal="center"/>
      <protection/>
    </xf>
    <xf numFmtId="3" fontId="24" fillId="0" borderId="15" xfId="53" applyNumberFormat="1" applyFont="1" applyBorder="1" applyAlignment="1">
      <alignment horizontal="center"/>
      <protection/>
    </xf>
    <xf numFmtId="4" fontId="24" fillId="0" borderId="13" xfId="53" applyNumberFormat="1" applyFont="1" applyBorder="1" applyAlignment="1">
      <alignment horizontal="left"/>
      <protection/>
    </xf>
    <xf numFmtId="0" fontId="4" fillId="0" borderId="29" xfId="53" applyFont="1" applyBorder="1" applyAlignment="1">
      <alignment horizontal="center" vertical="top" wrapText="1"/>
      <protection/>
    </xf>
    <xf numFmtId="0" fontId="4" fillId="0" borderId="30" xfId="53" applyFont="1" applyBorder="1" applyAlignment="1">
      <alignment horizontal="center" vertical="top" wrapText="1"/>
      <protection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top" wrapText="1"/>
      <protection/>
    </xf>
    <xf numFmtId="0" fontId="4" fillId="0" borderId="33" xfId="53" applyFont="1" applyBorder="1" applyAlignment="1">
      <alignment horizontal="center" vertical="top" wrapText="1"/>
      <protection/>
    </xf>
    <xf numFmtId="0" fontId="4" fillId="0" borderId="34" xfId="53" applyFont="1" applyBorder="1" applyAlignment="1">
      <alignment horizontal="center" vertical="top" wrapText="1"/>
      <protection/>
    </xf>
    <xf numFmtId="0" fontId="24" fillId="0" borderId="17" xfId="53" applyFont="1" applyBorder="1" applyAlignment="1">
      <alignment horizontal="center"/>
      <protection/>
    </xf>
    <xf numFmtId="0" fontId="24" fillId="0" borderId="21" xfId="53" applyFont="1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24" fillId="0" borderId="17" xfId="53" applyFont="1" applyBorder="1" applyAlignment="1">
      <alignment horizontal="center" wrapText="1"/>
      <protection/>
    </xf>
    <xf numFmtId="0" fontId="24" fillId="0" borderId="21" xfId="53" applyFont="1" applyBorder="1" applyAlignment="1">
      <alignment horizontal="center" wrapText="1"/>
      <protection/>
    </xf>
    <xf numFmtId="0" fontId="24" fillId="0" borderId="15" xfId="53" applyFont="1" applyBorder="1" applyAlignment="1">
      <alignment horizontal="center" wrapText="1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21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27" fillId="0" borderId="35" xfId="53" applyFont="1" applyBorder="1" applyAlignment="1">
      <alignment horizontal="center" vertical="top" wrapText="1"/>
      <protection/>
    </xf>
    <xf numFmtId="0" fontId="27" fillId="0" borderId="36" xfId="53" applyFont="1" applyBorder="1" applyAlignment="1">
      <alignment horizontal="center" vertical="top" wrapText="1"/>
      <protection/>
    </xf>
    <xf numFmtId="0" fontId="27" fillId="0" borderId="37" xfId="53" applyFont="1" applyBorder="1" applyAlignment="1">
      <alignment horizontal="center" vertical="top" wrapText="1"/>
      <protection/>
    </xf>
    <xf numFmtId="0" fontId="27" fillId="0" borderId="38" xfId="53" applyFont="1" applyBorder="1" applyAlignment="1">
      <alignment horizontal="center" vertical="top" wrapText="1"/>
      <protection/>
    </xf>
    <xf numFmtId="0" fontId="27" fillId="0" borderId="0" xfId="53" applyFont="1" applyBorder="1" applyAlignment="1">
      <alignment horizontal="center" vertical="top" wrapText="1"/>
      <protection/>
    </xf>
    <xf numFmtId="0" fontId="27" fillId="0" borderId="39" xfId="53" applyFont="1" applyBorder="1" applyAlignment="1">
      <alignment horizontal="center" vertical="top" wrapText="1"/>
      <protection/>
    </xf>
    <xf numFmtId="0" fontId="27" fillId="0" borderId="40" xfId="53" applyFont="1" applyBorder="1" applyAlignment="1">
      <alignment horizontal="center" vertical="top" wrapText="1"/>
      <protection/>
    </xf>
    <xf numFmtId="0" fontId="27" fillId="0" borderId="41" xfId="53" applyFont="1" applyBorder="1" applyAlignment="1">
      <alignment horizontal="center" vertical="top" wrapText="1"/>
      <protection/>
    </xf>
    <xf numFmtId="0" fontId="27" fillId="0" borderId="42" xfId="53" applyFont="1" applyBorder="1" applyAlignment="1">
      <alignment horizontal="center" vertical="top" wrapText="1"/>
      <protection/>
    </xf>
    <xf numFmtId="0" fontId="24" fillId="0" borderId="17" xfId="53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/>
      <protection/>
    </xf>
    <xf numFmtId="0" fontId="24" fillId="0" borderId="28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43" xfId="53" applyFont="1" applyBorder="1" applyAlignment="1">
      <alignment horizontal="center" vertical="top" wrapText="1"/>
      <protection/>
    </xf>
    <xf numFmtId="0" fontId="4" fillId="0" borderId="44" xfId="53" applyFont="1" applyBorder="1" applyAlignment="1">
      <alignment horizontal="center" vertical="top" wrapText="1"/>
      <protection/>
    </xf>
    <xf numFmtId="0" fontId="24" fillId="0" borderId="28" xfId="53" applyFont="1" applyBorder="1" applyAlignment="1">
      <alignment horizontal="center"/>
      <protection/>
    </xf>
    <xf numFmtId="0" fontId="24" fillId="0" borderId="28" xfId="53" applyFont="1" applyBorder="1" applyAlignment="1">
      <alignment horizontal="center" wrapText="1"/>
      <protection/>
    </xf>
    <xf numFmtId="0" fontId="24" fillId="0" borderId="16" xfId="53" applyFont="1" applyBorder="1" applyAlignment="1">
      <alignment horizontal="center" vertical="center"/>
      <protection/>
    </xf>
    <xf numFmtId="0" fontId="24" fillId="0" borderId="15" xfId="53" applyFont="1" applyBorder="1" applyAlignment="1">
      <alignment horizontal="center" vertical="center"/>
      <protection/>
    </xf>
    <xf numFmtId="0" fontId="24" fillId="0" borderId="13" xfId="53" applyFont="1" applyBorder="1" applyAlignment="1">
      <alignment horizontal="left" vertical="center"/>
      <protection/>
    </xf>
    <xf numFmtId="0" fontId="24" fillId="0" borderId="13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 wrapText="1"/>
      <protection/>
    </xf>
    <xf numFmtId="4" fontId="24" fillId="0" borderId="17" xfId="53" applyNumberFormat="1" applyFont="1" applyBorder="1" applyAlignment="1">
      <alignment horizontal="left"/>
      <protection/>
    </xf>
    <xf numFmtId="4" fontId="24" fillId="0" borderId="21" xfId="53" applyNumberFormat="1" applyFont="1" applyBorder="1" applyAlignment="1">
      <alignment horizontal="left"/>
      <protection/>
    </xf>
    <xf numFmtId="4" fontId="24" fillId="0" borderId="28" xfId="53" applyNumberFormat="1" applyFont="1" applyBorder="1" applyAlignment="1">
      <alignment horizontal="left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 wrapText="1"/>
      <protection/>
    </xf>
    <xf numFmtId="0" fontId="4" fillId="0" borderId="20" xfId="53" applyFont="1" applyBorder="1" applyAlignment="1">
      <alignment horizontal="center"/>
      <protection/>
    </xf>
    <xf numFmtId="0" fontId="4" fillId="0" borderId="30" xfId="53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7">
      <selection activeCell="G6" sqref="G6"/>
    </sheetView>
  </sheetViews>
  <sheetFormatPr defaultColWidth="9.00390625" defaultRowHeight="12.75"/>
  <cols>
    <col min="1" max="1" width="5.125" style="46" customWidth="1"/>
    <col min="2" max="2" width="6.875" style="46" customWidth="1"/>
    <col min="3" max="3" width="6.125" style="78" customWidth="1"/>
    <col min="4" max="4" width="48.75390625" style="79" customWidth="1"/>
    <col min="5" max="5" width="11.625" style="80" customWidth="1"/>
    <col min="6" max="6" width="10.00390625" style="80" customWidth="1"/>
    <col min="7" max="7" width="9.875" style="45" bestFit="1" customWidth="1"/>
    <col min="8" max="8" width="10.125" style="45" bestFit="1" customWidth="1"/>
    <col min="9" max="16384" width="9.125" style="46" customWidth="1"/>
  </cols>
  <sheetData>
    <row r="1" spans="1:6" ht="12.75">
      <c r="A1" s="126" t="s">
        <v>99</v>
      </c>
      <c r="B1" s="126"/>
      <c r="C1" s="126"/>
      <c r="D1" s="126"/>
      <c r="E1" s="126"/>
      <c r="F1" s="126"/>
    </row>
    <row r="2" spans="1:6" ht="12.75">
      <c r="A2" s="127"/>
      <c r="B2" s="127"/>
      <c r="C2" s="127"/>
      <c r="D2" s="127"/>
      <c r="E2" s="127"/>
      <c r="F2" s="127"/>
    </row>
    <row r="3" spans="1:8" s="52" customFormat="1" ht="25.5">
      <c r="A3" s="47" t="s">
        <v>57</v>
      </c>
      <c r="B3" s="47" t="s">
        <v>58</v>
      </c>
      <c r="C3" s="47" t="s">
        <v>59</v>
      </c>
      <c r="D3" s="48" t="s">
        <v>60</v>
      </c>
      <c r="E3" s="49" t="s">
        <v>88</v>
      </c>
      <c r="F3" s="50" t="s">
        <v>89</v>
      </c>
      <c r="G3" s="49" t="s">
        <v>61</v>
      </c>
      <c r="H3" s="51"/>
    </row>
    <row r="4" spans="1:8" s="52" customFormat="1" ht="12.75">
      <c r="A4" s="123">
        <v>600</v>
      </c>
      <c r="B4" s="47"/>
      <c r="C4" s="47"/>
      <c r="D4" s="48" t="s">
        <v>90</v>
      </c>
      <c r="E4" s="49">
        <f>E5</f>
        <v>0</v>
      </c>
      <c r="F4" s="49">
        <f>F5</f>
        <v>100000</v>
      </c>
      <c r="G4" s="49">
        <f>G5</f>
        <v>100000</v>
      </c>
      <c r="H4" s="51"/>
    </row>
    <row r="5" spans="1:8" s="52" customFormat="1" ht="12.75">
      <c r="A5" s="124"/>
      <c r="B5" s="47">
        <v>60014</v>
      </c>
      <c r="C5" s="47"/>
      <c r="D5" s="48" t="s">
        <v>93</v>
      </c>
      <c r="E5" s="49">
        <f>E7</f>
        <v>0</v>
      </c>
      <c r="F5" s="49">
        <f>F7</f>
        <v>100000</v>
      </c>
      <c r="G5" s="49">
        <f>G7</f>
        <v>100000</v>
      </c>
      <c r="H5" s="51"/>
    </row>
    <row r="6" spans="1:8" s="52" customFormat="1" ht="51">
      <c r="A6" s="124"/>
      <c r="B6" s="47"/>
      <c r="C6" s="47">
        <v>6620</v>
      </c>
      <c r="D6" s="48" t="s">
        <v>91</v>
      </c>
      <c r="E6" s="49">
        <v>0</v>
      </c>
      <c r="F6" s="50">
        <v>100000</v>
      </c>
      <c r="G6" s="49">
        <v>100000</v>
      </c>
      <c r="H6" s="51"/>
    </row>
    <row r="7" spans="1:8" s="52" customFormat="1" ht="12.75">
      <c r="A7" s="125"/>
      <c r="B7" s="47"/>
      <c r="C7" s="91"/>
      <c r="D7" s="92" t="s">
        <v>92</v>
      </c>
      <c r="E7" s="93"/>
      <c r="F7" s="94">
        <v>100000</v>
      </c>
      <c r="G7" s="93">
        <v>100000</v>
      </c>
      <c r="H7" s="51"/>
    </row>
    <row r="8" spans="1:7" ht="23.25" customHeight="1">
      <c r="A8" s="112">
        <v>900</v>
      </c>
      <c r="B8" s="53"/>
      <c r="C8" s="54"/>
      <c r="D8" s="55" t="s">
        <v>62</v>
      </c>
      <c r="E8" s="56">
        <f>E9+E12</f>
        <v>134000</v>
      </c>
      <c r="F8" s="56">
        <f>F9+F12</f>
        <v>150000</v>
      </c>
      <c r="G8" s="56">
        <f>G9+G12</f>
        <v>150000</v>
      </c>
    </row>
    <row r="9" spans="1:7" ht="14.25" customHeight="1">
      <c r="A9" s="113"/>
      <c r="B9" s="112">
        <v>90001</v>
      </c>
      <c r="C9" s="54"/>
      <c r="D9" s="57" t="s">
        <v>63</v>
      </c>
      <c r="E9" s="58">
        <f>E10</f>
        <v>134000</v>
      </c>
      <c r="F9" s="58">
        <f>F10</f>
        <v>150000</v>
      </c>
      <c r="G9" s="58">
        <f>G10</f>
        <v>150000</v>
      </c>
    </row>
    <row r="10" spans="1:7" ht="21">
      <c r="A10" s="113"/>
      <c r="B10" s="121"/>
      <c r="C10" s="59">
        <v>6010</v>
      </c>
      <c r="D10" s="57" t="s">
        <v>64</v>
      </c>
      <c r="E10" s="58">
        <v>134000</v>
      </c>
      <c r="F10" s="58">
        <v>150000</v>
      </c>
      <c r="G10" s="58">
        <v>150000</v>
      </c>
    </row>
    <row r="11" spans="1:7" ht="11.25" customHeight="1">
      <c r="A11" s="114"/>
      <c r="B11" s="115"/>
      <c r="C11" s="59"/>
      <c r="D11" s="62"/>
      <c r="E11" s="58"/>
      <c r="F11" s="58"/>
      <c r="G11" s="63"/>
    </row>
    <row r="12" spans="1:7" ht="16.5" customHeight="1">
      <c r="A12" s="60"/>
      <c r="B12" s="61">
        <v>90002</v>
      </c>
      <c r="C12" s="59"/>
      <c r="D12" s="84" t="s">
        <v>80</v>
      </c>
      <c r="E12" s="58">
        <f>E13</f>
        <v>0</v>
      </c>
      <c r="F12" s="58">
        <f>F13</f>
        <v>0</v>
      </c>
      <c r="G12" s="58">
        <f>G13</f>
        <v>0</v>
      </c>
    </row>
    <row r="13" spans="1:7" ht="20.25" customHeight="1">
      <c r="A13" s="60"/>
      <c r="B13" s="61"/>
      <c r="C13" s="59">
        <v>6010</v>
      </c>
      <c r="D13" s="57" t="s">
        <v>64</v>
      </c>
      <c r="E13" s="58"/>
      <c r="F13" s="58"/>
      <c r="G13" s="63"/>
    </row>
    <row r="14" spans="1:7" ht="12.75">
      <c r="A14" s="60"/>
      <c r="B14" s="61"/>
      <c r="C14" s="59"/>
      <c r="D14" s="89" t="s">
        <v>83</v>
      </c>
      <c r="E14" s="58"/>
      <c r="F14" s="58"/>
      <c r="G14" s="63"/>
    </row>
    <row r="15" spans="1:8" s="67" customFormat="1" ht="18.75" customHeight="1">
      <c r="A15" s="112">
        <v>921</v>
      </c>
      <c r="B15" s="64"/>
      <c r="C15" s="54"/>
      <c r="D15" s="65" t="s">
        <v>65</v>
      </c>
      <c r="E15" s="56">
        <f>E16+E26</f>
        <v>198800.4</v>
      </c>
      <c r="F15" s="56">
        <f>F16+F26</f>
        <v>0</v>
      </c>
      <c r="G15" s="90">
        <f>G16+G26</f>
        <v>0</v>
      </c>
      <c r="H15" s="66"/>
    </row>
    <row r="16" spans="1:8" s="67" customFormat="1" ht="12.75">
      <c r="A16" s="113"/>
      <c r="B16" s="112">
        <v>92109</v>
      </c>
      <c r="C16" s="54"/>
      <c r="D16" s="68" t="s">
        <v>66</v>
      </c>
      <c r="E16" s="56">
        <f>+E17+E22</f>
        <v>194800.4</v>
      </c>
      <c r="F16" s="56">
        <f>+F17+F22</f>
        <v>0</v>
      </c>
      <c r="G16" s="56">
        <f>+G17+G22</f>
        <v>0</v>
      </c>
      <c r="H16" s="66"/>
    </row>
    <row r="17" spans="1:8" s="67" customFormat="1" ht="41.25" customHeight="1">
      <c r="A17" s="113"/>
      <c r="B17" s="121"/>
      <c r="C17" s="109">
        <v>6220</v>
      </c>
      <c r="D17" s="69" t="s">
        <v>67</v>
      </c>
      <c r="E17" s="56">
        <f>E18+E19+E20+E21</f>
        <v>47080</v>
      </c>
      <c r="F17" s="56">
        <f>F18+F19+F20+F21</f>
        <v>0</v>
      </c>
      <c r="G17" s="90">
        <f>G18+G19+G20+G21</f>
        <v>0</v>
      </c>
      <c r="H17" s="66"/>
    </row>
    <row r="18" spans="1:8" s="67" customFormat="1" ht="45">
      <c r="A18" s="113"/>
      <c r="B18" s="121"/>
      <c r="C18" s="110"/>
      <c r="D18" s="70" t="s">
        <v>68</v>
      </c>
      <c r="E18" s="71">
        <v>47080</v>
      </c>
      <c r="F18" s="71"/>
      <c r="G18" s="72"/>
      <c r="H18" s="66"/>
    </row>
    <row r="19" spans="1:8" s="67" customFormat="1" ht="12.75">
      <c r="A19" s="113"/>
      <c r="B19" s="121"/>
      <c r="C19" s="110"/>
      <c r="D19" s="73" t="s">
        <v>69</v>
      </c>
      <c r="E19" s="71"/>
      <c r="F19" s="71"/>
      <c r="G19" s="74"/>
      <c r="H19" s="66"/>
    </row>
    <row r="20" spans="1:8" s="67" customFormat="1" ht="14.25" customHeight="1">
      <c r="A20" s="113"/>
      <c r="B20" s="121"/>
      <c r="C20" s="110"/>
      <c r="D20" s="73" t="s">
        <v>70</v>
      </c>
      <c r="E20" s="71"/>
      <c r="F20" s="71"/>
      <c r="G20" s="74"/>
      <c r="H20" s="66"/>
    </row>
    <row r="21" spans="1:8" s="67" customFormat="1" ht="12.75" customHeight="1">
      <c r="A21" s="113"/>
      <c r="B21" s="121"/>
      <c r="C21" s="111"/>
      <c r="D21" s="73" t="s">
        <v>71</v>
      </c>
      <c r="E21" s="71"/>
      <c r="F21" s="71"/>
      <c r="G21" s="74"/>
      <c r="H21" s="66"/>
    </row>
    <row r="22" spans="1:8" s="67" customFormat="1" ht="32.25" customHeight="1">
      <c r="A22" s="114"/>
      <c r="B22" s="114"/>
      <c r="C22" s="109">
        <v>6229</v>
      </c>
      <c r="D22" s="69" t="s">
        <v>67</v>
      </c>
      <c r="E22" s="56">
        <v>147720.4</v>
      </c>
      <c r="F22" s="56">
        <f>F23+F24+F25</f>
        <v>0</v>
      </c>
      <c r="G22" s="58">
        <f>G23+G24+G25</f>
        <v>0</v>
      </c>
      <c r="H22" s="66"/>
    </row>
    <row r="23" spans="1:8" s="67" customFormat="1" ht="10.5" customHeight="1">
      <c r="A23" s="114"/>
      <c r="B23" s="114"/>
      <c r="C23" s="110"/>
      <c r="D23" s="70" t="s">
        <v>72</v>
      </c>
      <c r="E23" s="76"/>
      <c r="F23" s="75"/>
      <c r="G23" s="63"/>
      <c r="H23" s="66"/>
    </row>
    <row r="24" spans="1:8" s="67" customFormat="1" ht="11.25" customHeight="1">
      <c r="A24" s="114"/>
      <c r="B24" s="114"/>
      <c r="C24" s="110"/>
      <c r="D24" s="70" t="s">
        <v>73</v>
      </c>
      <c r="E24" s="76"/>
      <c r="F24" s="75"/>
      <c r="G24" s="63"/>
      <c r="H24" s="66"/>
    </row>
    <row r="25" spans="1:8" s="67" customFormat="1" ht="11.25" customHeight="1">
      <c r="A25" s="114"/>
      <c r="B25" s="114"/>
      <c r="C25" s="122"/>
      <c r="D25" s="70" t="s">
        <v>74</v>
      </c>
      <c r="E25" s="76"/>
      <c r="F25" s="75"/>
      <c r="G25" s="63"/>
      <c r="H25" s="66"/>
    </row>
    <row r="26" spans="1:8" s="67" customFormat="1" ht="12.75">
      <c r="A26" s="114"/>
      <c r="B26" s="116">
        <v>92116</v>
      </c>
      <c r="C26" s="81"/>
      <c r="D26" s="67" t="s">
        <v>77</v>
      </c>
      <c r="E26" s="82">
        <f aca="true" t="shared" si="0" ref="E26:G27">E27</f>
        <v>4000</v>
      </c>
      <c r="F26" s="82">
        <f t="shared" si="0"/>
        <v>0</v>
      </c>
      <c r="G26" s="90">
        <f t="shared" si="0"/>
        <v>0</v>
      </c>
      <c r="H26" s="66"/>
    </row>
    <row r="27" spans="1:8" s="67" customFormat="1" ht="11.25" customHeight="1">
      <c r="A27" s="114"/>
      <c r="B27" s="117"/>
      <c r="C27" s="119">
        <v>6220</v>
      </c>
      <c r="D27" s="69" t="s">
        <v>67</v>
      </c>
      <c r="E27" s="83">
        <f t="shared" si="0"/>
        <v>4000</v>
      </c>
      <c r="F27" s="83">
        <f t="shared" si="0"/>
        <v>0</v>
      </c>
      <c r="G27" s="90">
        <f t="shared" si="0"/>
        <v>0</v>
      </c>
      <c r="H27" s="66"/>
    </row>
    <row r="28" spans="1:8" s="67" customFormat="1" ht="11.25" customHeight="1">
      <c r="A28" s="115"/>
      <c r="B28" s="118"/>
      <c r="C28" s="120"/>
      <c r="D28" s="73" t="s">
        <v>78</v>
      </c>
      <c r="E28" s="83">
        <v>4000</v>
      </c>
      <c r="F28" s="75"/>
      <c r="G28" s="63"/>
      <c r="H28" s="66"/>
    </row>
    <row r="29" spans="1:8" ht="15.75" customHeight="1">
      <c r="A29" s="53"/>
      <c r="B29" s="53"/>
      <c r="C29" s="77"/>
      <c r="D29" s="68" t="s">
        <v>75</v>
      </c>
      <c r="E29" s="56">
        <f>E15+E8+E4</f>
        <v>332800.4</v>
      </c>
      <c r="F29" s="56">
        <f>F15+F8+F4</f>
        <v>250000</v>
      </c>
      <c r="G29" s="56">
        <f>G15+G8+G4</f>
        <v>250000</v>
      </c>
      <c r="H29" s="66"/>
    </row>
    <row r="30" spans="1:7" ht="12.75">
      <c r="A30" s="53"/>
      <c r="B30" s="53"/>
      <c r="C30" s="77"/>
      <c r="D30" s="87" t="s">
        <v>76</v>
      </c>
      <c r="E30" s="88">
        <f>E22</f>
        <v>147720.4</v>
      </c>
      <c r="F30" s="88">
        <f>F22</f>
        <v>0</v>
      </c>
      <c r="G30" s="88">
        <f>G22</f>
        <v>0</v>
      </c>
    </row>
  </sheetData>
  <sheetProtection/>
  <mergeCells count="10">
    <mergeCell ref="A4:A7"/>
    <mergeCell ref="A1:F2"/>
    <mergeCell ref="B9:B11"/>
    <mergeCell ref="A8:A11"/>
    <mergeCell ref="C17:C21"/>
    <mergeCell ref="A15:A28"/>
    <mergeCell ref="B26:B28"/>
    <mergeCell ref="C27:C28"/>
    <mergeCell ref="B16:B25"/>
    <mergeCell ref="C22:C25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view="pageBreakPreview" zoomScale="60" zoomScalePageLayoutView="0" workbookViewId="0" topLeftCell="A48">
      <selection activeCell="P78" sqref="P78:P80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2" spans="1:16" ht="29.25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ht="18.75" customHeight="1"/>
    <row r="4" spans="1:16" ht="11.25">
      <c r="A4" s="108" t="s">
        <v>2</v>
      </c>
      <c r="B4" s="108" t="s">
        <v>3</v>
      </c>
      <c r="C4" s="107" t="s">
        <v>4</v>
      </c>
      <c r="D4" s="107" t="s">
        <v>5</v>
      </c>
      <c r="E4" s="107" t="s">
        <v>6</v>
      </c>
      <c r="F4" s="108" t="s">
        <v>7</v>
      </c>
      <c r="G4" s="108"/>
      <c r="H4" s="108" t="s">
        <v>0</v>
      </c>
      <c r="I4" s="108"/>
      <c r="J4" s="108"/>
      <c r="K4" s="108"/>
      <c r="L4" s="108"/>
      <c r="M4" s="108"/>
      <c r="N4" s="108"/>
      <c r="O4" s="108"/>
      <c r="P4" s="108"/>
    </row>
    <row r="5" spans="1:16" ht="11.25">
      <c r="A5" s="108"/>
      <c r="B5" s="108"/>
      <c r="C5" s="107"/>
      <c r="D5" s="107"/>
      <c r="E5" s="107"/>
      <c r="F5" s="107" t="s">
        <v>8</v>
      </c>
      <c r="G5" s="107" t="s">
        <v>9</v>
      </c>
      <c r="H5" s="108" t="s">
        <v>10</v>
      </c>
      <c r="I5" s="108"/>
      <c r="J5" s="108"/>
      <c r="K5" s="108"/>
      <c r="L5" s="108"/>
      <c r="M5" s="108"/>
      <c r="N5" s="108"/>
      <c r="O5" s="108"/>
      <c r="P5" s="108"/>
    </row>
    <row r="6" spans="1:16" ht="11.25">
      <c r="A6" s="108"/>
      <c r="B6" s="108"/>
      <c r="C6" s="107"/>
      <c r="D6" s="107"/>
      <c r="E6" s="107"/>
      <c r="F6" s="107"/>
      <c r="G6" s="107"/>
      <c r="H6" s="107" t="s">
        <v>11</v>
      </c>
      <c r="I6" s="108" t="s">
        <v>12</v>
      </c>
      <c r="J6" s="108"/>
      <c r="K6" s="108"/>
      <c r="L6" s="108"/>
      <c r="M6" s="108"/>
      <c r="N6" s="108"/>
      <c r="O6" s="108"/>
      <c r="P6" s="108"/>
    </row>
    <row r="7" spans="1:16" ht="14.25" customHeight="1">
      <c r="A7" s="108"/>
      <c r="B7" s="108"/>
      <c r="C7" s="107"/>
      <c r="D7" s="107"/>
      <c r="E7" s="107"/>
      <c r="F7" s="107"/>
      <c r="G7" s="107"/>
      <c r="H7" s="107"/>
      <c r="I7" s="108" t="s">
        <v>13</v>
      </c>
      <c r="J7" s="108"/>
      <c r="K7" s="108"/>
      <c r="L7" s="108"/>
      <c r="M7" s="108" t="s">
        <v>14</v>
      </c>
      <c r="N7" s="108"/>
      <c r="O7" s="108"/>
      <c r="P7" s="108"/>
    </row>
    <row r="8" spans="1:16" ht="12.75" customHeight="1">
      <c r="A8" s="108"/>
      <c r="B8" s="108"/>
      <c r="C8" s="107"/>
      <c r="D8" s="107"/>
      <c r="E8" s="107"/>
      <c r="F8" s="107"/>
      <c r="G8" s="107"/>
      <c r="H8" s="107"/>
      <c r="I8" s="107" t="s">
        <v>15</v>
      </c>
      <c r="J8" s="108" t="s">
        <v>16</v>
      </c>
      <c r="K8" s="108"/>
      <c r="L8" s="108"/>
      <c r="M8" s="107" t="s">
        <v>17</v>
      </c>
      <c r="N8" s="107" t="s">
        <v>16</v>
      </c>
      <c r="O8" s="107"/>
      <c r="P8" s="107"/>
    </row>
    <row r="9" spans="1:16" ht="48" customHeight="1">
      <c r="A9" s="108"/>
      <c r="B9" s="108"/>
      <c r="C9" s="107"/>
      <c r="D9" s="107"/>
      <c r="E9" s="107"/>
      <c r="F9" s="107"/>
      <c r="G9" s="107"/>
      <c r="H9" s="107"/>
      <c r="I9" s="107"/>
      <c r="J9" s="3" t="s">
        <v>18</v>
      </c>
      <c r="K9" s="3" t="s">
        <v>19</v>
      </c>
      <c r="L9" s="3" t="s">
        <v>20</v>
      </c>
      <c r="M9" s="107"/>
      <c r="N9" s="4" t="s">
        <v>18</v>
      </c>
      <c r="O9" s="3" t="s">
        <v>19</v>
      </c>
      <c r="P9" s="3" t="s">
        <v>21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s="11" customFormat="1" ht="11.25" customHeight="1">
      <c r="A11" s="8">
        <v>1</v>
      </c>
      <c r="B11" s="9" t="s">
        <v>22</v>
      </c>
      <c r="C11" s="102" t="s">
        <v>23</v>
      </c>
      <c r="D11" s="100"/>
      <c r="E11" s="10">
        <f>E63+E50+E33+E85+E43+E16+E24+E77</f>
        <v>28174708.93</v>
      </c>
      <c r="F11" s="10">
        <f aca="true" t="shared" si="0" ref="F11:P11">F63+F50+F33+F85+F43+F16+F24+F77</f>
        <v>10594932.780000001</v>
      </c>
      <c r="G11" s="10">
        <f t="shared" si="0"/>
        <v>17579776.15</v>
      </c>
      <c r="H11" s="10">
        <f t="shared" si="0"/>
        <v>6332146.710000001</v>
      </c>
      <c r="I11" s="10">
        <f t="shared" si="0"/>
        <v>3179492.45</v>
      </c>
      <c r="J11" s="10">
        <f t="shared" si="0"/>
        <v>2569492.45</v>
      </c>
      <c r="K11" s="10">
        <f t="shared" si="0"/>
        <v>0</v>
      </c>
      <c r="L11" s="10">
        <f t="shared" si="0"/>
        <v>610000</v>
      </c>
      <c r="M11" s="10">
        <f t="shared" si="0"/>
        <v>3152654.2600000002</v>
      </c>
      <c r="N11" s="10">
        <f t="shared" si="0"/>
        <v>1387230.8900000001</v>
      </c>
      <c r="O11" s="10">
        <f t="shared" si="0"/>
        <v>0</v>
      </c>
      <c r="P11" s="10">
        <f t="shared" si="0"/>
        <v>1765423.37</v>
      </c>
    </row>
    <row r="12" spans="1:16" ht="12.75">
      <c r="A12" s="178" t="s">
        <v>24</v>
      </c>
      <c r="B12" s="12" t="s">
        <v>25</v>
      </c>
      <c r="C12" s="171" t="s">
        <v>26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1:16" ht="12.75">
      <c r="A13" s="178"/>
      <c r="B13" s="12" t="s">
        <v>27</v>
      </c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1:16" ht="12.75">
      <c r="A14" s="178"/>
      <c r="B14" s="12" t="s">
        <v>28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</row>
    <row r="15" spans="1:16" ht="12.75">
      <c r="A15" s="178"/>
      <c r="B15" s="12" t="s">
        <v>29</v>
      </c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</row>
    <row r="16" spans="1:16" ht="31.5" customHeight="1">
      <c r="A16" s="178"/>
      <c r="B16" s="12" t="s">
        <v>30</v>
      </c>
      <c r="C16" s="12"/>
      <c r="D16" s="13" t="s">
        <v>31</v>
      </c>
      <c r="E16" s="14">
        <f>F16+G16</f>
        <v>18160311</v>
      </c>
      <c r="F16" s="14">
        <f>F17+F18+F19</f>
        <v>5463774</v>
      </c>
      <c r="G16" s="14">
        <f>G17+G18+G19</f>
        <v>12696537</v>
      </c>
      <c r="H16" s="14">
        <f>I16+M16</f>
        <v>23500</v>
      </c>
      <c r="I16" s="14">
        <f>J16+K16+L16</f>
        <v>23500</v>
      </c>
      <c r="J16" s="14">
        <v>23500</v>
      </c>
      <c r="K16" s="14">
        <v>0</v>
      </c>
      <c r="L16" s="14"/>
      <c r="M16" s="14">
        <f>N16+O16+P16</f>
        <v>0</v>
      </c>
      <c r="N16" s="15">
        <v>0</v>
      </c>
      <c r="O16" s="14">
        <v>0</v>
      </c>
      <c r="P16" s="14"/>
    </row>
    <row r="17" spans="1:16" ht="12.75">
      <c r="A17" s="178"/>
      <c r="B17" s="12" t="s">
        <v>32</v>
      </c>
      <c r="C17" s="179"/>
      <c r="D17" s="180"/>
      <c r="E17" s="14">
        <f>F17+G17</f>
        <v>23500</v>
      </c>
      <c r="F17" s="14">
        <f>I16</f>
        <v>23500</v>
      </c>
      <c r="G17" s="14">
        <f>M16</f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81">
        <v>0</v>
      </c>
      <c r="O17" s="141">
        <v>0</v>
      </c>
      <c r="P17" s="141">
        <v>0</v>
      </c>
    </row>
    <row r="18" spans="1:16" ht="12.75">
      <c r="A18" s="178"/>
      <c r="B18" s="12">
        <v>2013</v>
      </c>
      <c r="C18" s="179"/>
      <c r="D18" s="180"/>
      <c r="E18" s="14">
        <f>F18+G18</f>
        <v>11638860</v>
      </c>
      <c r="F18" s="14">
        <v>3490888</v>
      </c>
      <c r="G18" s="14">
        <v>8147972</v>
      </c>
      <c r="H18" s="141"/>
      <c r="I18" s="141"/>
      <c r="J18" s="141"/>
      <c r="K18" s="141"/>
      <c r="L18" s="141"/>
      <c r="M18" s="141"/>
      <c r="N18" s="182"/>
      <c r="O18" s="141"/>
      <c r="P18" s="141"/>
    </row>
    <row r="19" spans="1:16" ht="12.75">
      <c r="A19" s="178"/>
      <c r="B19" s="12">
        <v>2014</v>
      </c>
      <c r="C19" s="179"/>
      <c r="D19" s="180"/>
      <c r="E19" s="14">
        <f>F19+G19</f>
        <v>6497951</v>
      </c>
      <c r="F19" s="14">
        <v>1949386</v>
      </c>
      <c r="G19" s="14">
        <v>4548565</v>
      </c>
      <c r="H19" s="141"/>
      <c r="I19" s="141"/>
      <c r="J19" s="141"/>
      <c r="K19" s="141"/>
      <c r="L19" s="141"/>
      <c r="M19" s="141"/>
      <c r="N19" s="183"/>
      <c r="O19" s="141"/>
      <c r="P19" s="141"/>
    </row>
    <row r="20" spans="1:16" ht="11.25" customHeight="1">
      <c r="A20" s="168"/>
      <c r="B20" s="16" t="s">
        <v>25</v>
      </c>
      <c r="C20" s="184" t="s">
        <v>82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1.25" customHeight="1">
      <c r="A21" s="169"/>
      <c r="B21" s="16" t="s">
        <v>27</v>
      </c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</row>
    <row r="22" spans="1:16" ht="11.25" customHeight="1">
      <c r="A22" s="169"/>
      <c r="B22" s="16" t="s">
        <v>28</v>
      </c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ht="11.25" customHeight="1">
      <c r="A23" s="169"/>
      <c r="B23" s="16" t="s">
        <v>29</v>
      </c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24.75" customHeight="1">
      <c r="A24" s="169"/>
      <c r="B24" s="16" t="s">
        <v>30</v>
      </c>
      <c r="C24" s="21"/>
      <c r="D24" s="22" t="s">
        <v>81</v>
      </c>
      <c r="E24" s="44">
        <f>F24+G24</f>
        <v>877605</v>
      </c>
      <c r="F24" s="44">
        <f>F25+F26+F27</f>
        <v>131640.75</v>
      </c>
      <c r="G24" s="44">
        <f>G25+G26+G27</f>
        <v>745964.25</v>
      </c>
      <c r="H24" s="23">
        <f>I24+M24</f>
        <v>31365</v>
      </c>
      <c r="I24" s="23">
        <f>J24+K24+L24</f>
        <v>4704.75</v>
      </c>
      <c r="J24" s="23">
        <v>4704.75</v>
      </c>
      <c r="K24" s="23"/>
      <c r="L24" s="23"/>
      <c r="M24" s="23">
        <f>N24+O24+P24</f>
        <v>26660.25</v>
      </c>
      <c r="N24" s="23"/>
      <c r="O24" s="23"/>
      <c r="P24" s="23">
        <v>26660.25</v>
      </c>
    </row>
    <row r="25" spans="1:16" ht="11.25">
      <c r="A25" s="169"/>
      <c r="B25" s="16">
        <v>2012</v>
      </c>
      <c r="C25" s="190"/>
      <c r="D25" s="191"/>
      <c r="E25" s="44">
        <f>F25+G25</f>
        <v>31365</v>
      </c>
      <c r="F25" s="44">
        <f>I24</f>
        <v>4704.75</v>
      </c>
      <c r="G25" s="44">
        <f>M24</f>
        <v>26660.25</v>
      </c>
      <c r="H25" s="23">
        <f>I24</f>
        <v>4704.75</v>
      </c>
      <c r="I25" s="23"/>
      <c r="J25" s="23"/>
      <c r="K25" s="23"/>
      <c r="L25" s="23"/>
      <c r="M25" s="23"/>
      <c r="N25" s="23"/>
      <c r="O25" s="23"/>
      <c r="P25" s="23"/>
    </row>
    <row r="26" spans="1:16" ht="11.25">
      <c r="A26" s="169"/>
      <c r="B26" s="16">
        <v>2013</v>
      </c>
      <c r="C26" s="190"/>
      <c r="D26" s="191"/>
      <c r="E26" s="44">
        <f>F26+G26</f>
        <v>483390</v>
      </c>
      <c r="F26" s="44">
        <v>72508.5</v>
      </c>
      <c r="G26" s="44">
        <v>410881.5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1.25">
      <c r="A27" s="169"/>
      <c r="B27" s="16">
        <v>2014</v>
      </c>
      <c r="C27" s="190"/>
      <c r="D27" s="191"/>
      <c r="E27" s="44">
        <f>F27+G27</f>
        <v>362850</v>
      </c>
      <c r="F27" s="44">
        <v>54427.5</v>
      </c>
      <c r="G27" s="44">
        <v>308422.5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1.25">
      <c r="A28" s="177"/>
      <c r="B28" s="85"/>
      <c r="C28" s="190"/>
      <c r="D28" s="191"/>
      <c r="E28" s="44"/>
      <c r="F28" s="44"/>
      <c r="G28" s="44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1.25" customHeight="1">
      <c r="A29" s="132" t="s">
        <v>33</v>
      </c>
      <c r="B29" s="20" t="s">
        <v>34</v>
      </c>
      <c r="C29" s="134" t="s">
        <v>35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</row>
    <row r="30" spans="1:16" ht="11.25" customHeight="1">
      <c r="A30" s="132"/>
      <c r="B30" s="20" t="s">
        <v>36</v>
      </c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03"/>
    </row>
    <row r="31" spans="1:16" ht="11.25" customHeight="1">
      <c r="A31" s="132"/>
      <c r="B31" s="20" t="s">
        <v>37</v>
      </c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03"/>
    </row>
    <row r="32" spans="1:16" ht="11.25" customHeight="1">
      <c r="A32" s="132"/>
      <c r="B32" s="20" t="s">
        <v>38</v>
      </c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  <row r="33" spans="1:16" ht="11.25">
      <c r="A33" s="132"/>
      <c r="B33" s="20" t="s">
        <v>39</v>
      </c>
      <c r="C33" s="21"/>
      <c r="D33" s="22" t="s">
        <v>40</v>
      </c>
      <c r="E33" s="23">
        <f>E36+E37+E35+E34</f>
        <v>2335412.91</v>
      </c>
      <c r="F33" s="23">
        <f>F36+F37+F35+F34</f>
        <v>408396.74</v>
      </c>
      <c r="G33" s="23">
        <f>G36+G37+G35+G34</f>
        <v>1927016.17</v>
      </c>
      <c r="H33" s="23">
        <f>I33+M33</f>
        <v>1928620.81</v>
      </c>
      <c r="I33" s="23">
        <f>J33+K33+L33</f>
        <v>338940.8</v>
      </c>
      <c r="J33" s="23">
        <v>338940.8</v>
      </c>
      <c r="K33" s="23">
        <v>0</v>
      </c>
      <c r="L33" s="23"/>
      <c r="M33" s="23">
        <f>N33+O33+P33</f>
        <v>1589680.01</v>
      </c>
      <c r="N33" s="23">
        <v>0</v>
      </c>
      <c r="O33" s="23">
        <v>0</v>
      </c>
      <c r="P33" s="23">
        <v>1589680.01</v>
      </c>
    </row>
    <row r="34" spans="1:16" ht="11.25">
      <c r="A34" s="132"/>
      <c r="B34" s="20">
        <v>2009</v>
      </c>
      <c r="C34" s="21"/>
      <c r="D34" s="22"/>
      <c r="E34" s="23">
        <f>F34+G34</f>
        <v>26300</v>
      </c>
      <c r="F34" s="23">
        <v>3945</v>
      </c>
      <c r="G34" s="23">
        <v>22355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1.25">
      <c r="A35" s="132"/>
      <c r="B35" s="20">
        <v>2010</v>
      </c>
      <c r="C35" s="21"/>
      <c r="D35" s="22"/>
      <c r="E35" s="23">
        <f>F35+G35</f>
        <v>42700</v>
      </c>
      <c r="F35" s="23">
        <v>6405</v>
      </c>
      <c r="G35" s="23">
        <v>36295</v>
      </c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1.25">
      <c r="A36" s="132"/>
      <c r="B36" s="20">
        <v>2011</v>
      </c>
      <c r="C36" s="21"/>
      <c r="D36" s="24"/>
      <c r="E36" s="23">
        <f>F36+G36</f>
        <v>337792.1</v>
      </c>
      <c r="F36" s="23">
        <v>59105.94</v>
      </c>
      <c r="G36" s="23">
        <v>278686.16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ht="11.25">
      <c r="A37" s="132"/>
      <c r="B37" s="20">
        <v>2012</v>
      </c>
      <c r="C37" s="21"/>
      <c r="D37" s="22"/>
      <c r="E37" s="23">
        <f>F37+G37</f>
        <v>1928620.81</v>
      </c>
      <c r="F37" s="23">
        <f>I33</f>
        <v>338940.8</v>
      </c>
      <c r="G37" s="23">
        <f>M33</f>
        <v>1589680.01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ht="11.25">
      <c r="A38" s="133"/>
      <c r="B38" s="25" t="s">
        <v>41</v>
      </c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1.25" customHeight="1">
      <c r="A39" s="28"/>
      <c r="B39" s="20" t="s">
        <v>34</v>
      </c>
      <c r="C39" s="134" t="s">
        <v>87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ht="12.75">
      <c r="A40" s="28"/>
      <c r="B40" s="20" t="s">
        <v>36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</row>
    <row r="41" spans="1:16" ht="12.75">
      <c r="A41" s="28"/>
      <c r="B41" s="20" t="s">
        <v>37</v>
      </c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6"/>
    </row>
    <row r="42" spans="1:16" ht="12.75">
      <c r="A42" s="28"/>
      <c r="B42" s="20" t="s">
        <v>38</v>
      </c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1:16" ht="12.75">
      <c r="A43" s="28"/>
      <c r="B43" s="20" t="s">
        <v>39</v>
      </c>
      <c r="C43" s="21"/>
      <c r="D43" s="21" t="s">
        <v>86</v>
      </c>
      <c r="E43" s="23">
        <f>F43+G43</f>
        <v>170000</v>
      </c>
      <c r="F43" s="23">
        <f>I43</f>
        <v>170000</v>
      </c>
      <c r="G43" s="23">
        <f>M43</f>
        <v>0</v>
      </c>
      <c r="H43" s="23">
        <f>I43+M43</f>
        <v>170000</v>
      </c>
      <c r="I43" s="23">
        <f>J43+K43+L43</f>
        <v>170000</v>
      </c>
      <c r="J43" s="23">
        <v>170000</v>
      </c>
      <c r="K43" s="23">
        <v>0</v>
      </c>
      <c r="L43" s="23"/>
      <c r="M43" s="23">
        <f>N43+O43+P43</f>
        <v>0</v>
      </c>
      <c r="N43" s="23"/>
      <c r="O43" s="23">
        <v>0</v>
      </c>
      <c r="P43" s="23"/>
    </row>
    <row r="44" spans="1:16" ht="12.75">
      <c r="A44" s="28"/>
      <c r="B44" s="20">
        <v>2012</v>
      </c>
      <c r="C44" s="21"/>
      <c r="D44" s="29">
        <v>6059</v>
      </c>
      <c r="E44" s="21">
        <v>170000</v>
      </c>
      <c r="F44" s="21">
        <v>170000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ht="12.75">
      <c r="A45" s="28"/>
      <c r="B45" s="20"/>
      <c r="C45" s="21"/>
      <c r="D45" s="2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ht="11.25">
      <c r="A46" s="176" t="s">
        <v>46</v>
      </c>
      <c r="B46" s="30" t="s">
        <v>34</v>
      </c>
      <c r="C46" s="134" t="s">
        <v>47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1:16" ht="11.25">
      <c r="A47" s="169"/>
      <c r="B47" s="16" t="s">
        <v>27</v>
      </c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6"/>
    </row>
    <row r="48" spans="1:16" ht="11.25">
      <c r="A48" s="169"/>
      <c r="B48" s="16" t="s">
        <v>28</v>
      </c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6"/>
    </row>
    <row r="49" spans="1:16" ht="11.25">
      <c r="A49" s="169"/>
      <c r="B49" s="16" t="s">
        <v>29</v>
      </c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9"/>
    </row>
    <row r="50" spans="1:16" ht="22.5">
      <c r="A50" s="169"/>
      <c r="B50" s="16" t="s">
        <v>30</v>
      </c>
      <c r="C50" s="16"/>
      <c r="D50" s="17" t="s">
        <v>48</v>
      </c>
      <c r="E50" s="18">
        <f>E55+E58+E54+E51+E52+E53+E56</f>
        <v>2951330.2600000002</v>
      </c>
      <c r="F50" s="18">
        <f>F55+F58+F54+F51+F52+F53+F56</f>
        <v>1948433.22</v>
      </c>
      <c r="G50" s="18">
        <f>G55+G58+G54+G51+G52+G53+G56</f>
        <v>1002897.04</v>
      </c>
      <c r="H50" s="18">
        <f>I50+M50</f>
        <v>2727609.8600000003</v>
      </c>
      <c r="I50" s="18">
        <f>J50+K50+L50</f>
        <v>1767312.82</v>
      </c>
      <c r="J50" s="18">
        <v>1257312.82</v>
      </c>
      <c r="K50" s="18"/>
      <c r="L50" s="18">
        <v>510000</v>
      </c>
      <c r="M50" s="18">
        <f>N50+O50+P50</f>
        <v>960297.04</v>
      </c>
      <c r="N50" s="19">
        <v>917697.04</v>
      </c>
      <c r="O50" s="18">
        <v>0</v>
      </c>
      <c r="P50" s="18">
        <v>42600</v>
      </c>
    </row>
    <row r="51" spans="1:16" ht="11.25">
      <c r="A51" s="169"/>
      <c r="B51" s="16">
        <v>2007</v>
      </c>
      <c r="C51" s="31"/>
      <c r="D51" s="32"/>
      <c r="E51" s="18">
        <f aca="true" t="shared" si="1" ref="E51:E58">F51+G51</f>
        <v>18000</v>
      </c>
      <c r="F51" s="18">
        <v>18000</v>
      </c>
      <c r="G51" s="18"/>
      <c r="H51" s="33"/>
      <c r="I51" s="33"/>
      <c r="J51" s="33"/>
      <c r="K51" s="33"/>
      <c r="L51" s="33"/>
      <c r="M51" s="33"/>
      <c r="N51" s="34"/>
      <c r="O51" s="33"/>
      <c r="P51" s="33"/>
    </row>
    <row r="52" spans="1:16" ht="11.25">
      <c r="A52" s="169"/>
      <c r="B52" s="16">
        <v>2008</v>
      </c>
      <c r="C52" s="31"/>
      <c r="D52" s="32"/>
      <c r="E52" s="18">
        <f t="shared" si="1"/>
        <v>1020.4</v>
      </c>
      <c r="F52" s="18">
        <v>1020.4</v>
      </c>
      <c r="G52" s="18"/>
      <c r="H52" s="33"/>
      <c r="I52" s="33"/>
      <c r="J52" s="33"/>
      <c r="K52" s="33"/>
      <c r="L52" s="33"/>
      <c r="M52" s="33"/>
      <c r="N52" s="34"/>
      <c r="O52" s="33"/>
      <c r="P52" s="33"/>
    </row>
    <row r="53" spans="1:16" ht="11.25">
      <c r="A53" s="169"/>
      <c r="B53" s="16">
        <v>2009</v>
      </c>
      <c r="C53" s="31"/>
      <c r="D53" s="32"/>
      <c r="E53" s="18">
        <f t="shared" si="1"/>
        <v>52500</v>
      </c>
      <c r="F53" s="18">
        <v>52500</v>
      </c>
      <c r="G53" s="18"/>
      <c r="H53" s="33"/>
      <c r="I53" s="33"/>
      <c r="J53" s="33"/>
      <c r="K53" s="33"/>
      <c r="L53" s="33"/>
      <c r="M53" s="33"/>
      <c r="N53" s="34"/>
      <c r="O53" s="33"/>
      <c r="P53" s="33"/>
    </row>
    <row r="54" spans="1:16" ht="11.25">
      <c r="A54" s="169"/>
      <c r="B54" s="16">
        <v>2010</v>
      </c>
      <c r="C54" s="31"/>
      <c r="D54" s="32"/>
      <c r="E54" s="18">
        <f t="shared" si="1"/>
        <v>35000</v>
      </c>
      <c r="F54" s="18">
        <v>35000</v>
      </c>
      <c r="G54" s="18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6">
        <v>0</v>
      </c>
      <c r="O54" s="35" t="s">
        <v>79</v>
      </c>
      <c r="P54" s="35">
        <v>0</v>
      </c>
    </row>
    <row r="55" spans="1:16" ht="11.25">
      <c r="A55" s="169"/>
      <c r="B55" s="16">
        <v>2011</v>
      </c>
      <c r="C55" s="150"/>
      <c r="D55" s="153"/>
      <c r="E55" s="18">
        <f t="shared" si="1"/>
        <v>117200</v>
      </c>
      <c r="F55" s="18">
        <v>74600</v>
      </c>
      <c r="G55" s="18">
        <v>42600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</row>
    <row r="56" spans="1:16" ht="11.25">
      <c r="A56" s="169"/>
      <c r="B56" s="16">
        <v>2012</v>
      </c>
      <c r="C56" s="151"/>
      <c r="D56" s="154"/>
      <c r="E56" s="18">
        <f t="shared" si="1"/>
        <v>2727609.8600000003</v>
      </c>
      <c r="F56" s="18">
        <f>I50</f>
        <v>1767312.82</v>
      </c>
      <c r="G56" s="18">
        <f>M50</f>
        <v>960297.04</v>
      </c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16" ht="11.25">
      <c r="A57" s="169"/>
      <c r="B57" s="16" t="s">
        <v>84</v>
      </c>
      <c r="C57" s="151"/>
      <c r="D57" s="154"/>
      <c r="E57" s="18">
        <f>F57+G57</f>
        <v>2951330.26</v>
      </c>
      <c r="F57" s="18">
        <f>F55+F56+F54+F53+F52+F51</f>
        <v>1948433.22</v>
      </c>
      <c r="G57" s="18">
        <f>G55+G56+G54+G53+G52+G51</f>
        <v>1002897.04</v>
      </c>
      <c r="H57" s="139"/>
      <c r="I57" s="139"/>
      <c r="J57" s="139"/>
      <c r="K57" s="139"/>
      <c r="L57" s="139"/>
      <c r="M57" s="139"/>
      <c r="N57" s="139"/>
      <c r="O57" s="139"/>
      <c r="P57" s="139"/>
    </row>
    <row r="58" spans="1:16" ht="11.25">
      <c r="A58" s="177"/>
      <c r="B58" s="37"/>
      <c r="C58" s="152"/>
      <c r="D58" s="155"/>
      <c r="E58" s="38">
        <f t="shared" si="1"/>
        <v>0</v>
      </c>
      <c r="F58" s="38">
        <v>0</v>
      </c>
      <c r="G58" s="38">
        <v>0</v>
      </c>
      <c r="H58" s="140"/>
      <c r="I58" s="140"/>
      <c r="J58" s="140"/>
      <c r="K58" s="140"/>
      <c r="L58" s="140"/>
      <c r="M58" s="140"/>
      <c r="N58" s="140"/>
      <c r="O58" s="140"/>
      <c r="P58" s="140"/>
    </row>
    <row r="59" spans="1:16" ht="11.25">
      <c r="A59" s="176" t="s">
        <v>49</v>
      </c>
      <c r="B59" s="30" t="s">
        <v>34</v>
      </c>
      <c r="C59" s="144" t="s">
        <v>50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6"/>
    </row>
    <row r="60" spans="1:16" ht="11.25">
      <c r="A60" s="169"/>
      <c r="B60" s="16" t="s">
        <v>27</v>
      </c>
      <c r="C60" s="14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6"/>
    </row>
    <row r="61" spans="1:16" ht="11.25">
      <c r="A61" s="169"/>
      <c r="B61" s="16" t="s">
        <v>28</v>
      </c>
      <c r="C61" s="14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6"/>
    </row>
    <row r="62" spans="1:16" ht="11.25">
      <c r="A62" s="169"/>
      <c r="B62" s="16" t="s">
        <v>29</v>
      </c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9"/>
    </row>
    <row r="63" spans="1:16" ht="22.5">
      <c r="A63" s="169"/>
      <c r="B63" s="16" t="s">
        <v>30</v>
      </c>
      <c r="C63" s="16"/>
      <c r="D63" s="17" t="s">
        <v>48</v>
      </c>
      <c r="E63" s="18">
        <f>E68+E69+E72+E67+E66++E70</f>
        <v>3508951.99</v>
      </c>
      <c r="F63" s="18">
        <f>F68+F69+F72+F67+F66++F70</f>
        <v>2408073.41</v>
      </c>
      <c r="G63" s="18">
        <f>G68+G69+G72+G67+G66++G70</f>
        <v>1100878.58</v>
      </c>
      <c r="H63" s="18">
        <f>I63+M63</f>
        <v>1279953.27</v>
      </c>
      <c r="I63" s="18">
        <v>810419.42</v>
      </c>
      <c r="J63" s="18">
        <v>710419.42</v>
      </c>
      <c r="K63" s="18"/>
      <c r="L63" s="18">
        <v>100000</v>
      </c>
      <c r="M63" s="18">
        <f>N63+O63+P63</f>
        <v>469533.85</v>
      </c>
      <c r="N63" s="19">
        <v>469533.85</v>
      </c>
      <c r="O63" s="18">
        <v>0</v>
      </c>
      <c r="P63" s="18">
        <v>0</v>
      </c>
    </row>
    <row r="64" spans="1:16" ht="11.25">
      <c r="A64" s="169"/>
      <c r="B64" s="16">
        <v>2007</v>
      </c>
      <c r="C64" s="31"/>
      <c r="D64" s="32"/>
      <c r="E64" s="18">
        <f aca="true" t="shared" si="2" ref="E64:E70">F64+G64</f>
        <v>35465.4</v>
      </c>
      <c r="F64" s="18">
        <v>35465.4</v>
      </c>
      <c r="G64" s="18"/>
      <c r="H64" s="33"/>
      <c r="I64" s="33"/>
      <c r="J64" s="33"/>
      <c r="K64" s="33"/>
      <c r="L64" s="33"/>
      <c r="M64" s="33"/>
      <c r="N64" s="34"/>
      <c r="O64" s="33"/>
      <c r="P64" s="33"/>
    </row>
    <row r="65" spans="1:16" ht="11.25">
      <c r="A65" s="169"/>
      <c r="B65" s="16">
        <v>2008</v>
      </c>
      <c r="C65" s="31"/>
      <c r="D65" s="32"/>
      <c r="E65" s="18">
        <f t="shared" si="2"/>
        <v>3200</v>
      </c>
      <c r="F65" s="18">
        <v>3200</v>
      </c>
      <c r="G65" s="18"/>
      <c r="H65" s="33"/>
      <c r="I65" s="33"/>
      <c r="J65" s="33"/>
      <c r="K65" s="33"/>
      <c r="L65" s="33"/>
      <c r="M65" s="33"/>
      <c r="N65" s="34"/>
      <c r="O65" s="33"/>
      <c r="P65" s="33"/>
    </row>
    <row r="66" spans="1:16" ht="11.25">
      <c r="A66" s="169"/>
      <c r="B66" s="16">
        <v>2009</v>
      </c>
      <c r="C66" s="31"/>
      <c r="D66" s="32"/>
      <c r="E66" s="18">
        <f t="shared" si="2"/>
        <v>55866.47</v>
      </c>
      <c r="F66" s="18">
        <v>55866.47</v>
      </c>
      <c r="G66" s="18"/>
      <c r="H66" s="33"/>
      <c r="I66" s="33"/>
      <c r="J66" s="33"/>
      <c r="K66" s="33"/>
      <c r="L66" s="33"/>
      <c r="M66" s="33"/>
      <c r="N66" s="34"/>
      <c r="O66" s="33"/>
      <c r="P66" s="33"/>
    </row>
    <row r="67" spans="1:16" ht="11.25">
      <c r="A67" s="169"/>
      <c r="B67" s="16">
        <v>2010</v>
      </c>
      <c r="C67" s="31"/>
      <c r="D67" s="32"/>
      <c r="E67" s="18">
        <f t="shared" si="2"/>
        <v>32000</v>
      </c>
      <c r="F67" s="39">
        <v>32000</v>
      </c>
      <c r="G67" s="39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5">
        <v>0</v>
      </c>
      <c r="P67" s="35">
        <v>0</v>
      </c>
    </row>
    <row r="68" spans="1:16" ht="11.25">
      <c r="A68" s="169"/>
      <c r="B68" s="40">
        <v>2011</v>
      </c>
      <c r="C68" s="150"/>
      <c r="D68" s="153"/>
      <c r="E68" s="18">
        <f t="shared" si="2"/>
        <v>10330</v>
      </c>
      <c r="F68" s="39">
        <v>10330</v>
      </c>
      <c r="G68" s="18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</row>
    <row r="69" spans="1:16" ht="11.25">
      <c r="A69" s="169"/>
      <c r="B69" s="40">
        <v>2012</v>
      </c>
      <c r="C69" s="151"/>
      <c r="D69" s="154"/>
      <c r="E69" s="18">
        <f t="shared" si="2"/>
        <v>1279953.27</v>
      </c>
      <c r="F69" s="18">
        <f>I63</f>
        <v>810419.42</v>
      </c>
      <c r="G69" s="18">
        <f>M63</f>
        <v>469533.85</v>
      </c>
      <c r="H69" s="139"/>
      <c r="I69" s="139"/>
      <c r="J69" s="139"/>
      <c r="K69" s="139"/>
      <c r="L69" s="139"/>
      <c r="M69" s="139"/>
      <c r="N69" s="139"/>
      <c r="O69" s="139"/>
      <c r="P69" s="139"/>
    </row>
    <row r="70" spans="1:16" ht="11.25">
      <c r="A70" s="169"/>
      <c r="B70" s="86">
        <v>2013</v>
      </c>
      <c r="C70" s="151"/>
      <c r="D70" s="154"/>
      <c r="E70" s="33">
        <f t="shared" si="2"/>
        <v>2130802.25</v>
      </c>
      <c r="F70" s="33">
        <v>1499457.52</v>
      </c>
      <c r="G70" s="33">
        <v>631344.73</v>
      </c>
      <c r="H70" s="139"/>
      <c r="I70" s="139"/>
      <c r="J70" s="139"/>
      <c r="K70" s="139"/>
      <c r="L70" s="139"/>
      <c r="M70" s="139"/>
      <c r="N70" s="139"/>
      <c r="O70" s="139"/>
      <c r="P70" s="139"/>
    </row>
    <row r="71" spans="1:16" ht="11.25">
      <c r="A71" s="169"/>
      <c r="B71" s="86"/>
      <c r="C71" s="151"/>
      <c r="D71" s="154"/>
      <c r="E71" s="33"/>
      <c r="F71" s="33"/>
      <c r="G71" s="33"/>
      <c r="H71" s="139"/>
      <c r="I71" s="139"/>
      <c r="J71" s="139"/>
      <c r="K71" s="139"/>
      <c r="L71" s="139"/>
      <c r="M71" s="139"/>
      <c r="N71" s="139"/>
      <c r="O71" s="139"/>
      <c r="P71" s="139"/>
    </row>
    <row r="72" spans="1:16" ht="11.25">
      <c r="A72" s="177"/>
      <c r="B72" s="37"/>
      <c r="C72" s="152"/>
      <c r="D72" s="155"/>
      <c r="E72" s="38"/>
      <c r="F72" s="38"/>
      <c r="G72" s="38"/>
      <c r="H72" s="140"/>
      <c r="I72" s="140"/>
      <c r="J72" s="140"/>
      <c r="K72" s="140"/>
      <c r="L72" s="140"/>
      <c r="M72" s="140"/>
      <c r="N72" s="140"/>
      <c r="O72" s="140"/>
      <c r="P72" s="140"/>
    </row>
    <row r="73" spans="1:16" ht="11.25" customHeight="1">
      <c r="A73" s="168" t="s">
        <v>51</v>
      </c>
      <c r="B73" s="16"/>
      <c r="C73" s="171" t="s">
        <v>94</v>
      </c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3"/>
    </row>
    <row r="74" spans="1:16" ht="11.25" customHeight="1">
      <c r="A74" s="169"/>
      <c r="B74" s="16" t="s">
        <v>27</v>
      </c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6"/>
    </row>
    <row r="75" spans="1:16" ht="11.25" customHeight="1">
      <c r="A75" s="169"/>
      <c r="B75" s="16" t="s">
        <v>28</v>
      </c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6"/>
    </row>
    <row r="76" spans="1:16" ht="11.25" customHeight="1">
      <c r="A76" s="169"/>
      <c r="B76" s="16" t="s">
        <v>29</v>
      </c>
      <c r="C76" s="147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</row>
    <row r="77" spans="1:16" ht="21.75" customHeight="1">
      <c r="A77" s="169"/>
      <c r="B77" s="16" t="s">
        <v>30</v>
      </c>
      <c r="C77" s="16"/>
      <c r="D77" s="17" t="s">
        <v>52</v>
      </c>
      <c r="E77" s="18">
        <f>F77+G77</f>
        <v>171097.77000000002</v>
      </c>
      <c r="F77" s="18">
        <f>F78+F79+F80</f>
        <v>64614.66</v>
      </c>
      <c r="G77" s="18">
        <f>G78+G79+G80</f>
        <v>106483.11</v>
      </c>
      <c r="H77" s="18">
        <f>I77+M77</f>
        <v>171097.77000000002</v>
      </c>
      <c r="I77" s="18">
        <f>J77+K77+L77</f>
        <v>64614.66</v>
      </c>
      <c r="J77" s="18">
        <v>64614.66</v>
      </c>
      <c r="K77" s="18">
        <v>0</v>
      </c>
      <c r="L77" s="18"/>
      <c r="M77" s="18">
        <f>N77+O77+P77</f>
        <v>106483.11</v>
      </c>
      <c r="N77" s="19">
        <v>0</v>
      </c>
      <c r="O77" s="18">
        <v>0</v>
      </c>
      <c r="P77" s="18">
        <v>106483.11</v>
      </c>
    </row>
    <row r="78" spans="1:16" ht="11.25">
      <c r="A78" s="169"/>
      <c r="B78" s="16">
        <v>2012</v>
      </c>
      <c r="C78" s="150"/>
      <c r="D78" s="153"/>
      <c r="E78" s="18">
        <f>F78+G78</f>
        <v>171097.77000000002</v>
      </c>
      <c r="F78" s="18">
        <f>I77</f>
        <v>64614.66</v>
      </c>
      <c r="G78" s="18">
        <f>M77</f>
        <v>106483.11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</row>
    <row r="79" spans="1:16" ht="11.25">
      <c r="A79" s="169"/>
      <c r="B79" s="16"/>
      <c r="C79" s="151"/>
      <c r="D79" s="154"/>
      <c r="E79" s="18">
        <f>F79+G79</f>
        <v>0</v>
      </c>
      <c r="F79" s="18"/>
      <c r="G79" s="18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1:16" ht="11.25">
      <c r="A80" s="170"/>
      <c r="B80" s="16"/>
      <c r="C80" s="174"/>
      <c r="D80" s="175"/>
      <c r="E80" s="18">
        <f>F80+G80</f>
        <v>0</v>
      </c>
      <c r="F80" s="18">
        <v>0</v>
      </c>
      <c r="G80" s="18">
        <v>0</v>
      </c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1.25" customHeight="1">
      <c r="A81" s="168" t="s">
        <v>51</v>
      </c>
      <c r="B81" s="16"/>
      <c r="C81" s="171" t="s">
        <v>85</v>
      </c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3"/>
    </row>
    <row r="82" spans="1:16" ht="11.25" customHeight="1">
      <c r="A82" s="169"/>
      <c r="B82" s="16" t="s">
        <v>27</v>
      </c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6"/>
    </row>
    <row r="83" spans="1:16" ht="11.25" customHeight="1">
      <c r="A83" s="169"/>
      <c r="B83" s="16" t="s">
        <v>28</v>
      </c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6"/>
    </row>
    <row r="84" spans="1:16" ht="11.25" customHeight="1">
      <c r="A84" s="169"/>
      <c r="B84" s="16" t="s">
        <v>29</v>
      </c>
      <c r="C84" s="147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</row>
    <row r="85" spans="1:16" ht="21.75" customHeight="1">
      <c r="A85" s="169"/>
      <c r="B85" s="16" t="s">
        <v>30</v>
      </c>
      <c r="C85" s="16"/>
      <c r="D85" s="17" t="s">
        <v>52</v>
      </c>
      <c r="E85" s="18">
        <f>F85+G85</f>
        <v>0</v>
      </c>
      <c r="F85" s="18">
        <f>F86+F87+F88</f>
        <v>0</v>
      </c>
      <c r="G85" s="18">
        <f>G86+G87+G88</f>
        <v>0</v>
      </c>
      <c r="H85" s="18">
        <f>I85+M85</f>
        <v>0</v>
      </c>
      <c r="I85" s="18">
        <f>J85+K85+L85</f>
        <v>0</v>
      </c>
      <c r="J85" s="18"/>
      <c r="K85" s="18">
        <v>0</v>
      </c>
      <c r="L85" s="18"/>
      <c r="M85" s="18">
        <f>N85+O85+P85</f>
        <v>0</v>
      </c>
      <c r="N85" s="19">
        <v>0</v>
      </c>
      <c r="O85" s="18">
        <v>0</v>
      </c>
      <c r="P85" s="18"/>
    </row>
    <row r="86" spans="1:16" ht="11.25">
      <c r="A86" s="169"/>
      <c r="B86" s="16">
        <v>2012</v>
      </c>
      <c r="C86" s="150"/>
      <c r="D86" s="153"/>
      <c r="E86" s="18">
        <f>F86+G86</f>
        <v>0</v>
      </c>
      <c r="F86" s="18">
        <f>I85</f>
        <v>0</v>
      </c>
      <c r="G86" s="18">
        <f>M85</f>
        <v>0</v>
      </c>
      <c r="H86" s="128">
        <v>0</v>
      </c>
      <c r="I86" s="128">
        <v>0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</row>
    <row r="87" spans="1:16" ht="11.25">
      <c r="A87" s="169"/>
      <c r="B87" s="16"/>
      <c r="C87" s="151"/>
      <c r="D87" s="154"/>
      <c r="E87" s="18">
        <f>F87+G87</f>
        <v>0</v>
      </c>
      <c r="F87" s="18"/>
      <c r="G87" s="18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11.25">
      <c r="A88" s="170"/>
      <c r="B88" s="16"/>
      <c r="C88" s="174"/>
      <c r="D88" s="175"/>
      <c r="E88" s="18">
        <f>F88+G88</f>
        <v>0</v>
      </c>
      <c r="F88" s="18">
        <v>0</v>
      </c>
      <c r="G88" s="18">
        <v>0</v>
      </c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s="11" customFormat="1" ht="12" thickBot="1">
      <c r="A89" s="41">
        <v>2</v>
      </c>
      <c r="B89" s="42" t="s">
        <v>53</v>
      </c>
      <c r="C89" s="192" t="s">
        <v>23</v>
      </c>
      <c r="D89" s="193"/>
      <c r="E89" s="98">
        <f>E101+E94</f>
        <v>271366.78</v>
      </c>
      <c r="F89" s="98">
        <f aca="true" t="shared" si="3" ref="F89:P89">F101+F94</f>
        <v>20078</v>
      </c>
      <c r="G89" s="98">
        <f t="shared" si="3"/>
        <v>113775</v>
      </c>
      <c r="H89" s="98">
        <f t="shared" si="3"/>
        <v>234916.78</v>
      </c>
      <c r="I89" s="98">
        <f t="shared" si="3"/>
        <v>20078</v>
      </c>
      <c r="J89" s="98">
        <f t="shared" si="3"/>
        <v>20078</v>
      </c>
      <c r="K89" s="98">
        <f t="shared" si="3"/>
        <v>0</v>
      </c>
      <c r="L89" s="98">
        <f t="shared" si="3"/>
        <v>0</v>
      </c>
      <c r="M89" s="98">
        <f t="shared" si="3"/>
        <v>214838.78</v>
      </c>
      <c r="N89" s="98">
        <f t="shared" si="3"/>
        <v>0</v>
      </c>
      <c r="O89" s="98">
        <f t="shared" si="3"/>
        <v>0</v>
      </c>
      <c r="P89" s="98">
        <f t="shared" si="3"/>
        <v>214838.78</v>
      </c>
    </row>
    <row r="90" spans="1:16" ht="11.25" customHeight="1">
      <c r="A90" s="99"/>
      <c r="B90" s="97" t="s">
        <v>34</v>
      </c>
      <c r="C90" s="159" t="s">
        <v>95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1"/>
    </row>
    <row r="91" spans="1:16" ht="11.25">
      <c r="A91" s="99"/>
      <c r="B91" s="97" t="s">
        <v>36</v>
      </c>
      <c r="C91" s="16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</row>
    <row r="92" spans="1:16" ht="11.25">
      <c r="A92" s="99"/>
      <c r="B92" s="97" t="s">
        <v>37</v>
      </c>
      <c r="C92" s="16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</row>
    <row r="93" spans="1:16" ht="12" thickBot="1">
      <c r="A93" s="99"/>
      <c r="B93" s="97" t="s">
        <v>38</v>
      </c>
      <c r="C93" s="165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1:16" ht="11.25">
      <c r="A94" s="99"/>
      <c r="B94" s="20" t="s">
        <v>39</v>
      </c>
      <c r="C94" s="95"/>
      <c r="D94" s="95" t="s">
        <v>98</v>
      </c>
      <c r="E94" s="96">
        <f>E95+E96</f>
        <v>137513.78</v>
      </c>
      <c r="F94" s="96">
        <f>F95</f>
        <v>0</v>
      </c>
      <c r="G94" s="96">
        <f>G95</f>
        <v>0</v>
      </c>
      <c r="H94" s="96">
        <f>H95</f>
        <v>101063.78</v>
      </c>
      <c r="I94" s="96">
        <f>J94+K94+L94</f>
        <v>0</v>
      </c>
      <c r="J94" s="96"/>
      <c r="K94" s="96">
        <v>0</v>
      </c>
      <c r="L94" s="96"/>
      <c r="M94" s="96">
        <f>N94+O94+P94</f>
        <v>101063.78</v>
      </c>
      <c r="N94" s="96"/>
      <c r="O94" s="96">
        <v>0</v>
      </c>
      <c r="P94" s="96">
        <v>101063.78</v>
      </c>
    </row>
    <row r="95" spans="1:16" ht="11.25">
      <c r="A95" s="99"/>
      <c r="B95" s="20" t="s">
        <v>96</v>
      </c>
      <c r="C95" s="21"/>
      <c r="D95" s="29" t="s">
        <v>55</v>
      </c>
      <c r="E95" s="23">
        <f>H95</f>
        <v>101063.78</v>
      </c>
      <c r="F95" s="23">
        <v>0</v>
      </c>
      <c r="G95" s="23">
        <f>I94</f>
        <v>0</v>
      </c>
      <c r="H95" s="23">
        <f>M94</f>
        <v>101063.78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ht="12" thickBot="1">
      <c r="A96" s="99"/>
      <c r="B96" s="20" t="s">
        <v>97</v>
      </c>
      <c r="C96" s="21"/>
      <c r="D96" s="21"/>
      <c r="E96" s="23">
        <f>H96</f>
        <v>36450</v>
      </c>
      <c r="F96" s="21">
        <v>0</v>
      </c>
      <c r="G96" s="21">
        <v>0</v>
      </c>
      <c r="H96" s="23">
        <v>36450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ht="11.25" customHeight="1">
      <c r="A97" s="156" t="s">
        <v>54</v>
      </c>
      <c r="B97" s="97" t="s">
        <v>34</v>
      </c>
      <c r="C97" s="159" t="s">
        <v>42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1"/>
    </row>
    <row r="98" spans="1:16" ht="11.25">
      <c r="A98" s="157"/>
      <c r="B98" s="97" t="s">
        <v>36</v>
      </c>
      <c r="C98" s="162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</row>
    <row r="99" spans="1:16" ht="11.25">
      <c r="A99" s="157"/>
      <c r="B99" s="97" t="s">
        <v>37</v>
      </c>
      <c r="C99" s="162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4"/>
    </row>
    <row r="100" spans="1:16" ht="12" thickBot="1">
      <c r="A100" s="157"/>
      <c r="B100" s="97" t="s">
        <v>38</v>
      </c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7"/>
    </row>
    <row r="101" spans="1:16" ht="11.25">
      <c r="A101" s="157"/>
      <c r="B101" s="20" t="s">
        <v>39</v>
      </c>
      <c r="C101" s="95"/>
      <c r="D101" s="95" t="s">
        <v>43</v>
      </c>
      <c r="E101" s="96">
        <f>F101+G101</f>
        <v>133853</v>
      </c>
      <c r="F101" s="96">
        <f>I101</f>
        <v>20078</v>
      </c>
      <c r="G101" s="96">
        <f>M101</f>
        <v>113775</v>
      </c>
      <c r="H101" s="96">
        <f>I101+M101</f>
        <v>133853</v>
      </c>
      <c r="I101" s="96">
        <f>J101+K101+L101</f>
        <v>20078</v>
      </c>
      <c r="J101" s="96">
        <v>20078</v>
      </c>
      <c r="K101" s="96">
        <v>0</v>
      </c>
      <c r="L101" s="96"/>
      <c r="M101" s="96">
        <f>N101+O101+P101</f>
        <v>113775</v>
      </c>
      <c r="N101" s="96"/>
      <c r="O101" s="96">
        <v>0</v>
      </c>
      <c r="P101" s="96">
        <v>113775</v>
      </c>
    </row>
    <row r="102" spans="1:16" ht="11.25">
      <c r="A102" s="157"/>
      <c r="B102" s="20" t="s">
        <v>44</v>
      </c>
      <c r="C102" s="21"/>
      <c r="D102" s="29" t="s">
        <v>55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ht="11.25">
      <c r="A103" s="157"/>
      <c r="B103" s="20" t="s">
        <v>45</v>
      </c>
      <c r="C103" s="21"/>
      <c r="D103" s="2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ht="11.25">
      <c r="A104" s="158"/>
      <c r="B104" s="20"/>
      <c r="C104" s="43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1.25">
      <c r="A105" s="26"/>
      <c r="B105" s="26" t="s">
        <v>56</v>
      </c>
      <c r="C105" s="26"/>
      <c r="D105" s="22" t="s">
        <v>23</v>
      </c>
      <c r="E105" s="44">
        <f aca="true" t="shared" si="4" ref="E105:P105">E11+E89</f>
        <v>28446075.71</v>
      </c>
      <c r="F105" s="44">
        <f t="shared" si="4"/>
        <v>10615010.780000001</v>
      </c>
      <c r="G105" s="44">
        <f t="shared" si="4"/>
        <v>17693551.15</v>
      </c>
      <c r="H105" s="44">
        <f t="shared" si="4"/>
        <v>6567063.490000001</v>
      </c>
      <c r="I105" s="44">
        <f t="shared" si="4"/>
        <v>3199570.45</v>
      </c>
      <c r="J105" s="44">
        <f t="shared" si="4"/>
        <v>2589570.45</v>
      </c>
      <c r="K105" s="44">
        <f t="shared" si="4"/>
        <v>0</v>
      </c>
      <c r="L105" s="44">
        <f t="shared" si="4"/>
        <v>610000</v>
      </c>
      <c r="M105" s="44">
        <f t="shared" si="4"/>
        <v>3367493.04</v>
      </c>
      <c r="N105" s="44">
        <f t="shared" si="4"/>
        <v>1387230.8900000001</v>
      </c>
      <c r="O105" s="44">
        <f t="shared" si="4"/>
        <v>0</v>
      </c>
      <c r="P105" s="44">
        <f t="shared" si="4"/>
        <v>1980262.1500000001</v>
      </c>
    </row>
  </sheetData>
  <sheetProtection/>
  <mergeCells count="96">
    <mergeCell ref="N78:N80"/>
    <mergeCell ref="O78:O80"/>
    <mergeCell ref="P78:P80"/>
    <mergeCell ref="C90:P93"/>
    <mergeCell ref="C89:D89"/>
    <mergeCell ref="P86:P88"/>
    <mergeCell ref="O86:O88"/>
    <mergeCell ref="J86:J88"/>
    <mergeCell ref="M86:M88"/>
    <mergeCell ref="H86:H88"/>
    <mergeCell ref="A73:A80"/>
    <mergeCell ref="C73:P76"/>
    <mergeCell ref="C78:C80"/>
    <mergeCell ref="D78:D80"/>
    <mergeCell ref="H78:H80"/>
    <mergeCell ref="I78:I80"/>
    <mergeCell ref="J78:J80"/>
    <mergeCell ref="K78:K80"/>
    <mergeCell ref="L78:L80"/>
    <mergeCell ref="M78:M80"/>
    <mergeCell ref="O17:O19"/>
    <mergeCell ref="P17:P19"/>
    <mergeCell ref="K86:K88"/>
    <mergeCell ref="L86:L88"/>
    <mergeCell ref="L68:L72"/>
    <mergeCell ref="K55:K58"/>
    <mergeCell ref="P55:P58"/>
    <mergeCell ref="N55:N58"/>
    <mergeCell ref="M68:M72"/>
    <mergeCell ref="L55:L58"/>
    <mergeCell ref="M55:M58"/>
    <mergeCell ref="I68:I72"/>
    <mergeCell ref="J55:J58"/>
    <mergeCell ref="A20:A28"/>
    <mergeCell ref="C20:P23"/>
    <mergeCell ref="C25:C28"/>
    <mergeCell ref="D25:D28"/>
    <mergeCell ref="I55:I58"/>
    <mergeCell ref="P68:P72"/>
    <mergeCell ref="N68:N72"/>
    <mergeCell ref="A12:A19"/>
    <mergeCell ref="C12:P15"/>
    <mergeCell ref="C17:C19"/>
    <mergeCell ref="D17:D19"/>
    <mergeCell ref="H17:H19"/>
    <mergeCell ref="I17:I19"/>
    <mergeCell ref="N17:N19"/>
    <mergeCell ref="K17:K19"/>
    <mergeCell ref="J17:J19"/>
    <mergeCell ref="M17:M19"/>
    <mergeCell ref="A97:A104"/>
    <mergeCell ref="C97:P100"/>
    <mergeCell ref="C39:P42"/>
    <mergeCell ref="A81:A88"/>
    <mergeCell ref="C81:P84"/>
    <mergeCell ref="C86:C88"/>
    <mergeCell ref="D86:D88"/>
    <mergeCell ref="A46:A58"/>
    <mergeCell ref="A59:A72"/>
    <mergeCell ref="N86:N88"/>
    <mergeCell ref="C59:P62"/>
    <mergeCell ref="O68:O72"/>
    <mergeCell ref="D68:D72"/>
    <mergeCell ref="K68:K72"/>
    <mergeCell ref="H68:H72"/>
    <mergeCell ref="J68:J72"/>
    <mergeCell ref="C68:C72"/>
    <mergeCell ref="C11:D11"/>
    <mergeCell ref="I8:I9"/>
    <mergeCell ref="M8:M9"/>
    <mergeCell ref="H55:H58"/>
    <mergeCell ref="J8:L8"/>
    <mergeCell ref="L17:L19"/>
    <mergeCell ref="C46:P49"/>
    <mergeCell ref="C55:C58"/>
    <mergeCell ref="D55:D58"/>
    <mergeCell ref="O55:O58"/>
    <mergeCell ref="A4:A9"/>
    <mergeCell ref="B4:B9"/>
    <mergeCell ref="H4:P4"/>
    <mergeCell ref="H5:P5"/>
    <mergeCell ref="I6:P6"/>
    <mergeCell ref="F5:F9"/>
    <mergeCell ref="G5:G9"/>
    <mergeCell ref="I7:L7"/>
    <mergeCell ref="M7:P7"/>
    <mergeCell ref="I86:I88"/>
    <mergeCell ref="A2:P2"/>
    <mergeCell ref="A29:A38"/>
    <mergeCell ref="C29:P32"/>
    <mergeCell ref="N8:P8"/>
    <mergeCell ref="C4:C9"/>
    <mergeCell ref="D4:D9"/>
    <mergeCell ref="E4:E9"/>
    <mergeCell ref="F4:G4"/>
    <mergeCell ref="H6:H9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 XIII/92/2011
z dnia   29 grudnia 2011  w sprawie uchwalenia budżetu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2012-01-09T18:10:30Z</cp:lastPrinted>
  <dcterms:created xsi:type="dcterms:W3CDTF">1998-12-09T13:02:10Z</dcterms:created>
  <dcterms:modified xsi:type="dcterms:W3CDTF">2012-01-09T18:12:09Z</dcterms:modified>
  <cp:category/>
  <cp:version/>
  <cp:contentType/>
  <cp:contentStatus/>
</cp:coreProperties>
</file>