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<sst xmlns="http://schemas.openxmlformats.org/spreadsheetml/2006/main" count="175" uniqueCount="130">
  <si>
    <t>dział</t>
  </si>
  <si>
    <t>rozdział</t>
  </si>
  <si>
    <t>par</t>
  </si>
  <si>
    <t>Treść</t>
  </si>
  <si>
    <t>plan obecny</t>
  </si>
  <si>
    <t>plan po zmianach</t>
  </si>
  <si>
    <t>6050</t>
  </si>
  <si>
    <t>4300</t>
  </si>
  <si>
    <t>D O C H O D Y :</t>
  </si>
  <si>
    <t>DOCHODY</t>
  </si>
  <si>
    <t>GOSPODARKA MIESZKANIOWA</t>
  </si>
  <si>
    <t>600</t>
  </si>
  <si>
    <t>60016</t>
  </si>
  <si>
    <t>TRANSPORT I ŁĄCZNOŚĆ</t>
  </si>
  <si>
    <t>010</t>
  </si>
  <si>
    <t>ROLNICTWO I ŁOWIECTWO</t>
  </si>
  <si>
    <t>900</t>
  </si>
  <si>
    <t>90001</t>
  </si>
  <si>
    <t>4010</t>
  </si>
  <si>
    <t>Wynagrodzenia osobowe pracowników</t>
  </si>
  <si>
    <t>GOSPODARKA KOMUNALNA I OCHRONA ŚRODOWISKA</t>
  </si>
  <si>
    <t>Gospodarka ściekowa i ochrona wód</t>
  </si>
  <si>
    <t>Wydatki inwestycyjne jednostek budżetowych</t>
  </si>
  <si>
    <t>Urzędy gmin</t>
  </si>
  <si>
    <t>6057</t>
  </si>
  <si>
    <t>6059</t>
  </si>
  <si>
    <t>Administracja publiczna</t>
  </si>
  <si>
    <t>OŚWIATA I WYCHOWANIE</t>
  </si>
  <si>
    <t>Szkoły Podstawowe</t>
  </si>
  <si>
    <t xml:space="preserve">    w tym -  bieżące </t>
  </si>
  <si>
    <t xml:space="preserve">               - majątkowe</t>
  </si>
  <si>
    <t>Drogi publiczne gminne</t>
  </si>
  <si>
    <t xml:space="preserve">           majątkowe</t>
  </si>
  <si>
    <t xml:space="preserve">w tym dochody  bieżące </t>
  </si>
  <si>
    <t xml:space="preserve">            dochody majątkowe</t>
  </si>
  <si>
    <t xml:space="preserve"> w tym  DOCHODY BIEŻĄCE </t>
  </si>
  <si>
    <t xml:space="preserve">             Dochody  majątkowe</t>
  </si>
  <si>
    <t xml:space="preserve"> ZBIORCZO WYDATKI  BIEŻĄCE GMINY</t>
  </si>
  <si>
    <t>ZBIORCZO WYDATKI MAJĄTKOWE GMINY</t>
  </si>
  <si>
    <t xml:space="preserve">OGÓŁEM WYDATKI GMINY , w tym : </t>
  </si>
  <si>
    <t>Dochody bieżące</t>
  </si>
  <si>
    <t>Wydatki bieżące</t>
  </si>
  <si>
    <t>Dochody majątkowe</t>
  </si>
  <si>
    <t>Wydatki majątkowe</t>
  </si>
  <si>
    <t>Ochotnicze straże pożarne</t>
  </si>
  <si>
    <t>4110</t>
  </si>
  <si>
    <t>Przedszkole publiczne</t>
  </si>
  <si>
    <t>Gimnazja</t>
  </si>
  <si>
    <t xml:space="preserve">w tym wydatki bieżące </t>
  </si>
  <si>
    <t xml:space="preserve">            inwestycje </t>
  </si>
  <si>
    <t>BEZPIECZEŃSTWO  PUBLICZNE  I OCHRONA PRZECIWPOŻAROWA</t>
  </si>
  <si>
    <t>zmiana</t>
  </si>
  <si>
    <t>Zespoły obsługi ekonomiczno-administracyjnej szkół</t>
  </si>
  <si>
    <t>Pozostała działalność</t>
  </si>
  <si>
    <t>Pozostała działalnosć</t>
  </si>
  <si>
    <t>01010</t>
  </si>
  <si>
    <t>754</t>
  </si>
  <si>
    <t>Kultura fizyczna</t>
  </si>
  <si>
    <t>Obiekty sportowe</t>
  </si>
  <si>
    <t xml:space="preserve">RAZEM   zmiany  dochodów </t>
  </si>
  <si>
    <t xml:space="preserve">RAZEM WYDATKI  zmiany </t>
  </si>
  <si>
    <t>róznice</t>
  </si>
  <si>
    <t>różnice</t>
  </si>
  <si>
    <t xml:space="preserve">razem zmiany  dochodów </t>
  </si>
  <si>
    <t xml:space="preserve">OGÓŁEM    GMINA   DOCHODY </t>
  </si>
  <si>
    <t>4610</t>
  </si>
  <si>
    <t>Koszty postępowania sądowego i prokuratorskiego</t>
  </si>
  <si>
    <t>4590</t>
  </si>
  <si>
    <t>75412</t>
  </si>
  <si>
    <t>6630</t>
  </si>
  <si>
    <t>Dotacje celowe otrzymane z samorządu województwa na inwestycje i zakupy inwestycyjne realizowane na podstawie porozumień (umów) między jst</t>
  </si>
  <si>
    <t xml:space="preserve">Składki na ubezpieczenia społeczne </t>
  </si>
  <si>
    <t>Oddziay przedszkolne w szkołach podstawowych</t>
  </si>
  <si>
    <t>Składki na ubezpieczenia społeczne</t>
  </si>
  <si>
    <t>Licea Ogólnokształcące</t>
  </si>
  <si>
    <t>Licea Profilowane</t>
  </si>
  <si>
    <t>Szkoły zawodowe</t>
  </si>
  <si>
    <t>Stołówki szkolne i przedszkolne</t>
  </si>
  <si>
    <t>EDUKACYJNA OPIEKA WYCHOWAWCZA</t>
  </si>
  <si>
    <t>Świetlice szkolne</t>
  </si>
  <si>
    <t>Moje boisko Orlik 2012</t>
  </si>
  <si>
    <t>6320</t>
  </si>
  <si>
    <t>2830</t>
  </si>
  <si>
    <t>Zakup energii</t>
  </si>
  <si>
    <t>6010</t>
  </si>
  <si>
    <t>90002</t>
  </si>
  <si>
    <t>92109</t>
  </si>
  <si>
    <t>6220</t>
  </si>
  <si>
    <t>Domy i ośrodki kultury, świetlice i kluby</t>
  </si>
  <si>
    <t>KULTURA I OCHRONA DZIEDZICTWA NARODOWEGO</t>
  </si>
  <si>
    <t>2820</t>
  </si>
  <si>
    <t>4260</t>
  </si>
  <si>
    <t>Infrastruktura wodociągowa i sanitacyjna wsi</t>
  </si>
  <si>
    <t>Różne jednostki obsługi gospodarki mieszkaniowej</t>
  </si>
  <si>
    <t>OCHRONA ZDROWIA</t>
  </si>
  <si>
    <t>Przeciwdziałąnie alkoholizmowi</t>
  </si>
  <si>
    <t>Dotacja celowa z budżetu na finansowanie lub dofinansowanie zadań zleconych do realizacji stowarzyszeniom</t>
  </si>
  <si>
    <t>Gospodarka odpadami</t>
  </si>
  <si>
    <t>Wydatki na zakup i objęcie akcji, wniesienie wkładów do spółek prawa handlowego oraz na uzupełnienie funduszy statutowych banków państwowych i innych instytucji finansowych</t>
  </si>
  <si>
    <t>Dotacje celowe z budżetu na finansowanie lub dofinansowanie kosztów realizacji inwestycji i zakupów inwestycyjnych innych jednostek sektora finansów publicznych</t>
  </si>
  <si>
    <t>KULTURA FIZYCZNA</t>
  </si>
  <si>
    <t>Zadania w zakresie kultury fizycznej</t>
  </si>
  <si>
    <t>Dotacja celowa z budżetu na finansowanie lud dofinansowanie zadań zleconych do realizacji pozostałym jednostkom niezaliczanym do sektora finansów publicznych</t>
  </si>
  <si>
    <t>Dotacje celowe otrzymane z budżetu państwa na inwestycje i zakupy inwestycyjne realizowane przez gminę na podstawie porozumień z organami administracji rządowej</t>
  </si>
  <si>
    <t>Dotacje celowe otrzymane z samorzadu województwa na inwestycje i zakupy inwestycyjne realizowane na podstawie porozumień (umów) między jst</t>
  </si>
  <si>
    <t>Budowa kanalizacji sanitarnej i oczyszczalni ścieków we FRANKNOWIE</t>
  </si>
  <si>
    <t>4120</t>
  </si>
  <si>
    <t>Składki na FP</t>
  </si>
  <si>
    <t>Urzędy wojewódzkie</t>
  </si>
  <si>
    <t>Kary i odszkodowania wypłacane na rzecz osób fizycznych -Kramarzewo</t>
  </si>
  <si>
    <t>Przebudowa ulicy Konopnickiej-wykonano cały zakres w 2011 r.</t>
  </si>
  <si>
    <t>DOCHODY   zbiorczo</t>
  </si>
  <si>
    <r>
      <t xml:space="preserve">WYDATKI  </t>
    </r>
    <r>
      <rPr>
        <i/>
        <sz val="8"/>
        <rFont val="Arial"/>
        <family val="2"/>
      </rPr>
      <t xml:space="preserve">    zbiorczo </t>
    </r>
  </si>
  <si>
    <t>OGÓŁEM  G M I N A:</t>
  </si>
  <si>
    <t>DEFICYT</t>
  </si>
  <si>
    <t>4040</t>
  </si>
  <si>
    <t>Dodatkowe wynagrodzenie roczne</t>
  </si>
  <si>
    <t>4580</t>
  </si>
  <si>
    <t>Rozbudowa bazy lokalowej dla OSP Franknowo (71.000) i Radostowo (60.000)  brak dofinansowania z  Urzędu Marszałkowskiego</t>
  </si>
  <si>
    <t>Zmiana sposobu użytkowania byłego przedszkola przy ul. Kajki 27na mieszkania komunalne DOKUMENTACJA</t>
  </si>
  <si>
    <t xml:space="preserve">Świetlica Pierwągi i Studnica dodatkowe wydatki  rozliczeniowe inwestycji </t>
  </si>
  <si>
    <t>Pozostałe odsetki</t>
  </si>
  <si>
    <t>Gospodarka gruntami i nieruchomościami</t>
  </si>
  <si>
    <t>Zakup usług pozostałych-opieka nad bezdom- nymi zwierzętami -obowiązkowa umowa ze schroniskiem</t>
  </si>
  <si>
    <t>PROGRAM E-przedsiębiorca</t>
  </si>
  <si>
    <t xml:space="preserve">PROGRAM E-przedsiębiorca </t>
  </si>
  <si>
    <t xml:space="preserve">zwiększenie o 2 % na ubezpieczenie zdrowotne wg decyzji rządowej </t>
  </si>
  <si>
    <t>w tym wydatki bieżące  (DECYZJA RZĄDU+2 % na ubezpieczenie zdrowotne)</t>
  </si>
  <si>
    <t xml:space="preserve">dopłaty do wody i ściekówwg uchwały Rady </t>
  </si>
  <si>
    <r>
      <t>Wydatki na zakup i objęcie akcji, wniesienie wkładów do spółek prawa handlowego oraz na uzupełnienie funduszy statutowych banków państwowych i innych instytucji finansowych (</t>
    </r>
    <r>
      <rPr>
        <b/>
        <sz val="9"/>
        <rFont val="Times New Roman"/>
        <family val="1"/>
      </rPr>
      <t>ZGOK Olsztyn)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</si>
</sst>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b/>
      <sz val="8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8"/>
      <name val="Arial"/>
      <family val="0"/>
    </font>
    <font>
      <i/>
      <sz val="8"/>
      <name val="Arial"/>
      <family val="2"/>
    </font>
    <font>
      <b/>
      <i/>
      <sz val="8"/>
      <name val="Times New Roman"/>
      <family val="1"/>
    </font>
    <font>
      <b/>
      <sz val="1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0" fillId="0" borderId="0">
      <alignment/>
      <protection/>
    </xf>
    <xf numFmtId="0" fontId="4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4" fontId="8" fillId="0" borderId="1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/>
    </xf>
    <xf numFmtId="4" fontId="7" fillId="0" borderId="10" xfId="0" applyNumberFormat="1" applyFont="1" applyBorder="1" applyAlignment="1">
      <alignment horizontal="left" vertical="top"/>
    </xf>
    <xf numFmtId="49" fontId="8" fillId="0" borderId="10" xfId="0" applyNumberFormat="1" applyFont="1" applyBorder="1" applyAlignment="1">
      <alignment horizontal="left" vertical="top"/>
    </xf>
    <xf numFmtId="4" fontId="8" fillId="0" borderId="10" xfId="0" applyNumberFormat="1" applyFont="1" applyBorder="1" applyAlignment="1">
      <alignment horizontal="left" vertical="top"/>
    </xf>
    <xf numFmtId="0" fontId="9" fillId="0" borderId="10" xfId="52" applyFont="1" applyBorder="1" applyAlignment="1">
      <alignment horizontal="left" vertical="top" wrapText="1"/>
      <protection/>
    </xf>
    <xf numFmtId="0" fontId="11" fillId="0" borderId="10" xfId="52" applyFont="1" applyBorder="1" applyAlignment="1">
      <alignment horizontal="left" vertical="top" wrapText="1"/>
      <protection/>
    </xf>
    <xf numFmtId="0" fontId="8" fillId="0" borderId="10" xfId="0" applyFont="1" applyBorder="1" applyAlignment="1">
      <alignment horizontal="left" vertical="top" wrapText="1"/>
    </xf>
    <xf numFmtId="4" fontId="8" fillId="0" borderId="10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13" fillId="0" borderId="10" xfId="0" applyNumberFormat="1" applyFont="1" applyBorder="1" applyAlignment="1">
      <alignment horizontal="left" vertical="top" wrapText="1"/>
    </xf>
    <xf numFmtId="4" fontId="11" fillId="0" borderId="10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4" fontId="11" fillId="0" borderId="1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left" vertical="top" wrapText="1"/>
    </xf>
    <xf numFmtId="49" fontId="9" fillId="0" borderId="12" xfId="0" applyNumberFormat="1" applyFont="1" applyBorder="1" applyAlignment="1">
      <alignment horizontal="left" vertical="top" wrapText="1"/>
    </xf>
    <xf numFmtId="49" fontId="11" fillId="0" borderId="12" xfId="0" applyNumberFormat="1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49" fontId="9" fillId="0" borderId="0" xfId="0" applyNumberFormat="1" applyFont="1" applyAlignment="1">
      <alignment horizontal="left" vertical="top"/>
    </xf>
    <xf numFmtId="49" fontId="9" fillId="0" borderId="10" xfId="0" applyNumberFormat="1" applyFont="1" applyBorder="1" applyAlignment="1">
      <alignment horizontal="left" vertical="top"/>
    </xf>
    <xf numFmtId="49" fontId="11" fillId="0" borderId="10" xfId="0" applyNumberFormat="1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4" fontId="7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left" vertical="top" wrapText="1"/>
    </xf>
    <xf numFmtId="4" fontId="12" fillId="0" borderId="13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wrapText="1"/>
    </xf>
    <xf numFmtId="4" fontId="15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10" xfId="52" applyFont="1" applyBorder="1" applyAlignment="1">
      <alignment horizontal="left" vertical="top" wrapText="1"/>
      <protection/>
    </xf>
    <xf numFmtId="4" fontId="16" fillId="0" borderId="10" xfId="0" applyNumberFormat="1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4" fontId="9" fillId="0" borderId="10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4" fontId="11" fillId="0" borderId="10" xfId="0" applyNumberFormat="1" applyFont="1" applyBorder="1" applyAlignment="1">
      <alignment horizontal="left" vertical="top"/>
    </xf>
    <xf numFmtId="4" fontId="8" fillId="0" borderId="13" xfId="0" applyNumberFormat="1" applyFont="1" applyBorder="1" applyAlignment="1">
      <alignment horizontal="left" vertical="top" wrapText="1"/>
    </xf>
    <xf numFmtId="4" fontId="7" fillId="0" borderId="13" xfId="0" applyNumberFormat="1" applyFont="1" applyBorder="1" applyAlignment="1">
      <alignment horizontal="left" vertical="top" wrapText="1"/>
    </xf>
    <xf numFmtId="4" fontId="7" fillId="0" borderId="11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" fontId="9" fillId="0" borderId="13" xfId="0" applyNumberFormat="1" applyFont="1" applyBorder="1" applyAlignment="1">
      <alignment horizontal="left" vertical="top"/>
    </xf>
    <xf numFmtId="4" fontId="2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49" fontId="11" fillId="0" borderId="14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4" fontId="9" fillId="0" borderId="13" xfId="0" applyNumberFormat="1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49" fontId="0" fillId="0" borderId="10" xfId="0" applyNumberFormat="1" applyBorder="1" applyAlignment="1">
      <alignment/>
    </xf>
    <xf numFmtId="4" fontId="15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0" fontId="11" fillId="0" borderId="11" xfId="0" applyFont="1" applyBorder="1" applyAlignment="1">
      <alignment horizontal="left" vertical="top" wrapText="1"/>
    </xf>
    <xf numFmtId="0" fontId="14" fillId="0" borderId="0" xfId="0" applyFont="1" applyAlignment="1">
      <alignment wrapText="1"/>
    </xf>
    <xf numFmtId="49" fontId="17" fillId="0" borderId="10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left" vertical="top" wrapText="1"/>
    </xf>
    <xf numFmtId="49" fontId="11" fillId="0" borderId="14" xfId="0" applyNumberFormat="1" applyFont="1" applyBorder="1" applyAlignment="1">
      <alignment horizontal="left" vertical="top" wrapText="1"/>
    </xf>
    <xf numFmtId="49" fontId="11" fillId="0" borderId="12" xfId="0" applyNumberFormat="1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left" vertical="top" wrapText="1"/>
    </xf>
    <xf numFmtId="49" fontId="9" fillId="0" borderId="12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left" vertical="top" wrapText="1"/>
    </xf>
    <xf numFmtId="49" fontId="11" fillId="0" borderId="14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49" fontId="8" fillId="0" borderId="10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49" fontId="11" fillId="0" borderId="11" xfId="0" applyNumberFormat="1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tabSelected="1" view="pageLayout" zoomScaleSheetLayoutView="100" workbookViewId="0" topLeftCell="A109">
      <selection activeCell="B134" sqref="B134:G139"/>
    </sheetView>
  </sheetViews>
  <sheetFormatPr defaultColWidth="9.140625" defaultRowHeight="12.75"/>
  <cols>
    <col min="1" max="1" width="4.140625" style="5" customWidth="1"/>
    <col min="2" max="2" width="7.00390625" style="5" customWidth="1"/>
    <col min="3" max="3" width="4.57421875" style="5" customWidth="1"/>
    <col min="4" max="4" width="32.8515625" style="8" customWidth="1"/>
    <col min="5" max="5" width="11.421875" style="0" bestFit="1" customWidth="1"/>
    <col min="6" max="6" width="10.28125" style="0" customWidth="1"/>
    <col min="7" max="7" width="14.28125" style="0" bestFit="1" customWidth="1"/>
    <col min="8" max="8" width="10.8515625" style="0" customWidth="1"/>
  </cols>
  <sheetData>
    <row r="1" spans="1:7" ht="23.25" customHeight="1">
      <c r="A1" s="50" t="s">
        <v>0</v>
      </c>
      <c r="B1" s="50" t="s">
        <v>1</v>
      </c>
      <c r="C1" s="50" t="s">
        <v>2</v>
      </c>
      <c r="D1" s="51" t="s">
        <v>3</v>
      </c>
      <c r="E1" s="24" t="s">
        <v>4</v>
      </c>
      <c r="F1" s="24" t="s">
        <v>51</v>
      </c>
      <c r="G1" s="67" t="s">
        <v>5</v>
      </c>
    </row>
    <row r="2" spans="1:7" ht="14.25" customHeight="1">
      <c r="A2" s="120" t="s">
        <v>14</v>
      </c>
      <c r="B2" s="32"/>
      <c r="C2" s="32"/>
      <c r="D2" s="23" t="s">
        <v>15</v>
      </c>
      <c r="E2" s="24">
        <f>E3</f>
        <v>0</v>
      </c>
      <c r="F2" s="24">
        <f>F3</f>
        <v>4990</v>
      </c>
      <c r="G2" s="24">
        <f>G3</f>
        <v>4990</v>
      </c>
    </row>
    <row r="3" spans="1:7" ht="14.25" customHeight="1">
      <c r="A3" s="121"/>
      <c r="B3" s="111" t="s">
        <v>55</v>
      </c>
      <c r="C3" s="33"/>
      <c r="D3" s="13" t="s">
        <v>92</v>
      </c>
      <c r="E3" s="14">
        <f>E5+E6+E4</f>
        <v>0</v>
      </c>
      <c r="F3" s="14">
        <f>F5+F6+F4</f>
        <v>4990</v>
      </c>
      <c r="G3" s="14">
        <f>G5+G6+G4</f>
        <v>4990</v>
      </c>
    </row>
    <row r="4" spans="1:7" ht="14.25" customHeight="1">
      <c r="A4" s="121"/>
      <c r="B4" s="98"/>
      <c r="C4" s="32" t="s">
        <v>117</v>
      </c>
      <c r="D4" s="11" t="s">
        <v>121</v>
      </c>
      <c r="E4" s="12"/>
      <c r="F4" s="12">
        <v>4</v>
      </c>
      <c r="G4" s="12">
        <f>E4+F4</f>
        <v>4</v>
      </c>
    </row>
    <row r="5" spans="1:7" ht="24">
      <c r="A5" s="121"/>
      <c r="B5" s="98"/>
      <c r="C5" s="32" t="s">
        <v>67</v>
      </c>
      <c r="D5" s="11" t="s">
        <v>109</v>
      </c>
      <c r="E5" s="12"/>
      <c r="F5" s="12">
        <v>4861</v>
      </c>
      <c r="G5" s="12">
        <f>E5+F5</f>
        <v>4861</v>
      </c>
    </row>
    <row r="6" spans="1:7" ht="24">
      <c r="A6" s="96"/>
      <c r="B6" s="96"/>
      <c r="C6" s="32" t="s">
        <v>65</v>
      </c>
      <c r="D6" s="11" t="s">
        <v>66</v>
      </c>
      <c r="E6" s="12"/>
      <c r="F6" s="12">
        <v>125</v>
      </c>
      <c r="G6" s="12">
        <f>E6+F6</f>
        <v>125</v>
      </c>
    </row>
    <row r="7" spans="1:7" ht="12.75">
      <c r="A7" s="111" t="s">
        <v>11</v>
      </c>
      <c r="B7" s="33"/>
      <c r="C7" s="33"/>
      <c r="D7" s="13" t="s">
        <v>13</v>
      </c>
      <c r="E7" s="14">
        <f>E8</f>
        <v>25000</v>
      </c>
      <c r="F7" s="14">
        <f>F8</f>
        <v>-25000</v>
      </c>
      <c r="G7" s="14">
        <f>G8</f>
        <v>0</v>
      </c>
    </row>
    <row r="8" spans="1:7" ht="12.75">
      <c r="A8" s="112"/>
      <c r="B8" s="111" t="s">
        <v>12</v>
      </c>
      <c r="C8" s="32"/>
      <c r="D8" s="30" t="s">
        <v>31</v>
      </c>
      <c r="E8" s="29">
        <f>E10</f>
        <v>25000</v>
      </c>
      <c r="F8" s="29">
        <f>F10</f>
        <v>-25000</v>
      </c>
      <c r="G8" s="29">
        <f>G10</f>
        <v>0</v>
      </c>
    </row>
    <row r="9" spans="1:7" ht="12.75">
      <c r="A9" s="112"/>
      <c r="B9" s="112"/>
      <c r="C9" s="32"/>
      <c r="D9" s="27" t="s">
        <v>32</v>
      </c>
      <c r="E9" s="28">
        <f aca="true" t="shared" si="0" ref="E9:G10">E10</f>
        <v>25000</v>
      </c>
      <c r="F9" s="28">
        <f t="shared" si="0"/>
        <v>-25000</v>
      </c>
      <c r="G9" s="28">
        <f t="shared" si="0"/>
        <v>0</v>
      </c>
    </row>
    <row r="10" spans="1:7" ht="24">
      <c r="A10" s="98"/>
      <c r="B10" s="98"/>
      <c r="C10" s="32" t="s">
        <v>6</v>
      </c>
      <c r="D10" s="11" t="s">
        <v>22</v>
      </c>
      <c r="E10" s="56">
        <f t="shared" si="0"/>
        <v>25000</v>
      </c>
      <c r="F10" s="56">
        <f t="shared" si="0"/>
        <v>-25000</v>
      </c>
      <c r="G10" s="56">
        <f t="shared" si="0"/>
        <v>0</v>
      </c>
    </row>
    <row r="11" spans="1:7" ht="22.5">
      <c r="A11" s="96"/>
      <c r="B11" s="96"/>
      <c r="C11" s="32"/>
      <c r="D11" s="38" t="s">
        <v>110</v>
      </c>
      <c r="E11" s="56">
        <v>25000</v>
      </c>
      <c r="F11" s="56">
        <v>-25000</v>
      </c>
      <c r="G11" s="56">
        <f>E11+F11</f>
        <v>0</v>
      </c>
    </row>
    <row r="12" spans="1:7" s="2" customFormat="1" ht="12.75">
      <c r="A12" s="104">
        <v>700</v>
      </c>
      <c r="B12" s="65"/>
      <c r="C12" s="33"/>
      <c r="D12" s="13" t="s">
        <v>10</v>
      </c>
      <c r="E12" s="14">
        <f>E13+E15</f>
        <v>11000</v>
      </c>
      <c r="F12" s="14">
        <f>F13+F15</f>
        <v>31100</v>
      </c>
      <c r="G12" s="14">
        <f>G13+G15</f>
        <v>42100</v>
      </c>
    </row>
    <row r="13" spans="1:7" s="2" customFormat="1" ht="24">
      <c r="A13" s="118"/>
      <c r="B13" s="101">
        <v>70004</v>
      </c>
      <c r="C13" s="33"/>
      <c r="D13" s="13" t="s">
        <v>93</v>
      </c>
      <c r="E13" s="14">
        <f>E14</f>
        <v>11000</v>
      </c>
      <c r="F13" s="14">
        <f>F14</f>
        <v>6100</v>
      </c>
      <c r="G13" s="14">
        <f>G14</f>
        <v>17100</v>
      </c>
    </row>
    <row r="14" spans="1:7" s="2" customFormat="1" ht="33.75">
      <c r="A14" s="118"/>
      <c r="B14" s="102"/>
      <c r="C14" s="32" t="s">
        <v>7</v>
      </c>
      <c r="D14" s="21" t="s">
        <v>123</v>
      </c>
      <c r="E14" s="12">
        <v>11000</v>
      </c>
      <c r="F14" s="12">
        <v>6100</v>
      </c>
      <c r="G14" s="12">
        <f>E14+F14</f>
        <v>17100</v>
      </c>
    </row>
    <row r="15" spans="1:7" s="2" customFormat="1" ht="22.5">
      <c r="A15" s="84"/>
      <c r="B15" s="83">
        <v>70005</v>
      </c>
      <c r="C15" s="36"/>
      <c r="D15" s="93" t="s">
        <v>122</v>
      </c>
      <c r="E15" s="14">
        <f aca="true" t="shared" si="1" ref="E15:G16">E16</f>
        <v>0</v>
      </c>
      <c r="F15" s="14">
        <f t="shared" si="1"/>
        <v>25000</v>
      </c>
      <c r="G15" s="14">
        <f t="shared" si="1"/>
        <v>25000</v>
      </c>
    </row>
    <row r="16" spans="1:7" s="2" customFormat="1" ht="24">
      <c r="A16" s="84"/>
      <c r="B16" s="83"/>
      <c r="C16" s="35" t="s">
        <v>6</v>
      </c>
      <c r="D16" s="11" t="s">
        <v>22</v>
      </c>
      <c r="E16" s="12">
        <f t="shared" si="1"/>
        <v>0</v>
      </c>
      <c r="F16" s="12">
        <f t="shared" si="1"/>
        <v>25000</v>
      </c>
      <c r="G16" s="12">
        <f t="shared" si="1"/>
        <v>25000</v>
      </c>
    </row>
    <row r="17" spans="1:7" s="2" customFormat="1" ht="33.75">
      <c r="A17" s="84"/>
      <c r="B17" s="83"/>
      <c r="D17" s="38" t="s">
        <v>119</v>
      </c>
      <c r="E17" s="12"/>
      <c r="F17" s="12">
        <v>25000</v>
      </c>
      <c r="G17" s="12">
        <f>E17+F17</f>
        <v>25000</v>
      </c>
    </row>
    <row r="18" spans="1:7" s="2" customFormat="1" ht="12.75">
      <c r="A18" s="104">
        <v>750</v>
      </c>
      <c r="B18" s="65"/>
      <c r="C18" s="36"/>
      <c r="D18" s="13" t="s">
        <v>26</v>
      </c>
      <c r="E18" s="14">
        <f>E23+E27+E20</f>
        <v>1567375.68</v>
      </c>
      <c r="F18" s="14">
        <f>F23+F27+F20</f>
        <v>91858.35</v>
      </c>
      <c r="G18" s="14">
        <f>G23+G27+G20</f>
        <v>1659234.03</v>
      </c>
    </row>
    <row r="19" spans="1:7" s="2" customFormat="1" ht="24">
      <c r="A19" s="118"/>
      <c r="B19" s="92"/>
      <c r="C19" s="36"/>
      <c r="D19" s="13" t="s">
        <v>126</v>
      </c>
      <c r="E19" s="14"/>
      <c r="F19" s="14"/>
      <c r="G19" s="14"/>
    </row>
    <row r="20" spans="1:7" s="2" customFormat="1" ht="12.75">
      <c r="A20" s="118"/>
      <c r="B20" s="101">
        <v>75011</v>
      </c>
      <c r="C20" s="36"/>
      <c r="D20" s="13" t="s">
        <v>108</v>
      </c>
      <c r="E20" s="14">
        <f>E21+E22</f>
        <v>16882.239999999998</v>
      </c>
      <c r="F20" s="14">
        <f>F21+F22</f>
        <v>3400.77</v>
      </c>
      <c r="G20" s="14">
        <f>G21+G22</f>
        <v>20283.010000000002</v>
      </c>
    </row>
    <row r="21" spans="1:7" s="81" customFormat="1" ht="12.75">
      <c r="A21" s="118"/>
      <c r="B21" s="98"/>
      <c r="C21" s="35" t="s">
        <v>45</v>
      </c>
      <c r="D21" s="21" t="s">
        <v>71</v>
      </c>
      <c r="E21" s="12">
        <v>14562.47</v>
      </c>
      <c r="F21" s="12">
        <v>3214.57</v>
      </c>
      <c r="G21" s="12">
        <f>E21+F21</f>
        <v>17777.04</v>
      </c>
    </row>
    <row r="22" spans="1:7" s="81" customFormat="1" ht="12.75">
      <c r="A22" s="118"/>
      <c r="B22" s="96"/>
      <c r="C22" s="35" t="s">
        <v>106</v>
      </c>
      <c r="D22" s="11" t="s">
        <v>107</v>
      </c>
      <c r="E22" s="12">
        <v>2319.77</v>
      </c>
      <c r="F22" s="12">
        <v>186.2</v>
      </c>
      <c r="G22" s="12">
        <f>E22+F22</f>
        <v>2505.97</v>
      </c>
    </row>
    <row r="23" spans="1:7" ht="12.75">
      <c r="A23" s="118"/>
      <c r="B23" s="104">
        <v>75023</v>
      </c>
      <c r="C23" s="35"/>
      <c r="D23" s="30" t="s">
        <v>23</v>
      </c>
      <c r="E23" s="29">
        <f>E24+E25+E26</f>
        <v>1550493.44</v>
      </c>
      <c r="F23" s="29">
        <f>F24+F25+F26</f>
        <v>86957.58</v>
      </c>
      <c r="G23" s="29">
        <f>G24+G25+G26</f>
        <v>1637451.02</v>
      </c>
    </row>
    <row r="24" spans="1:7" ht="12.75">
      <c r="A24" s="118"/>
      <c r="B24" s="98"/>
      <c r="C24" s="35" t="s">
        <v>18</v>
      </c>
      <c r="D24" s="21" t="s">
        <v>19</v>
      </c>
      <c r="E24" s="12">
        <v>1324993.44</v>
      </c>
      <c r="F24" s="12">
        <v>30000</v>
      </c>
      <c r="G24" s="12">
        <f>E24+F24</f>
        <v>1354993.44</v>
      </c>
    </row>
    <row r="25" spans="1:7" ht="12.75">
      <c r="A25" s="118"/>
      <c r="B25" s="98"/>
      <c r="C25" s="35" t="s">
        <v>45</v>
      </c>
      <c r="D25" s="21" t="s">
        <v>71</v>
      </c>
      <c r="E25" s="12">
        <v>193500</v>
      </c>
      <c r="F25" s="12">
        <v>54062.53</v>
      </c>
      <c r="G25" s="12">
        <f>E25+F25</f>
        <v>247562.53</v>
      </c>
    </row>
    <row r="26" spans="1:7" ht="12.75">
      <c r="A26" s="118"/>
      <c r="B26" s="98"/>
      <c r="C26" s="35" t="s">
        <v>106</v>
      </c>
      <c r="D26" s="21" t="s">
        <v>107</v>
      </c>
      <c r="E26" s="12">
        <v>32000</v>
      </c>
      <c r="F26" s="12">
        <v>2895.05</v>
      </c>
      <c r="G26" s="12">
        <f>E26+F26</f>
        <v>34895.05</v>
      </c>
    </row>
    <row r="27" spans="1:7" ht="12.75">
      <c r="A27" s="98"/>
      <c r="B27" s="95">
        <v>75095</v>
      </c>
      <c r="C27" s="36"/>
      <c r="D27" s="22" t="s">
        <v>54</v>
      </c>
      <c r="E27" s="14">
        <f>E28</f>
        <v>0</v>
      </c>
      <c r="F27" s="14">
        <f>F28</f>
        <v>1500</v>
      </c>
      <c r="G27" s="14">
        <f>G28</f>
        <v>1500</v>
      </c>
    </row>
    <row r="28" spans="1:7" ht="22.5">
      <c r="A28" s="96"/>
      <c r="B28" s="96"/>
      <c r="C28" s="35" t="s">
        <v>65</v>
      </c>
      <c r="D28" s="21" t="s">
        <v>66</v>
      </c>
      <c r="E28" s="12"/>
      <c r="F28" s="12">
        <v>1500</v>
      </c>
      <c r="G28" s="12">
        <f>E28+F28</f>
        <v>1500</v>
      </c>
    </row>
    <row r="29" spans="1:7" ht="24">
      <c r="A29" s="109">
        <v>754</v>
      </c>
      <c r="B29" s="38"/>
      <c r="C29" s="35"/>
      <c r="D29" s="23" t="s">
        <v>50</v>
      </c>
      <c r="E29" s="24">
        <f>E30+E33</f>
        <v>162365</v>
      </c>
      <c r="F29" s="24">
        <f>F30+F33</f>
        <v>331357</v>
      </c>
      <c r="G29" s="24">
        <f>G30+G33</f>
        <v>493722</v>
      </c>
    </row>
    <row r="30" spans="1:7" s="2" customFormat="1" ht="12.75">
      <c r="A30" s="110"/>
      <c r="B30" s="101">
        <v>75412</v>
      </c>
      <c r="C30" s="36"/>
      <c r="D30" s="30" t="s">
        <v>44</v>
      </c>
      <c r="E30" s="29">
        <f aca="true" t="shared" si="2" ref="E30:G31">E31</f>
        <v>131000</v>
      </c>
      <c r="F30" s="29">
        <f t="shared" si="2"/>
        <v>-131000</v>
      </c>
      <c r="G30" s="29">
        <f t="shared" si="2"/>
        <v>0</v>
      </c>
    </row>
    <row r="31" spans="1:7" s="81" customFormat="1" ht="24">
      <c r="A31" s="110"/>
      <c r="B31" s="102"/>
      <c r="C31" s="114" t="s">
        <v>6</v>
      </c>
      <c r="D31" s="11" t="s">
        <v>22</v>
      </c>
      <c r="E31" s="64">
        <f t="shared" si="2"/>
        <v>131000</v>
      </c>
      <c r="F31" s="64">
        <f t="shared" si="2"/>
        <v>-131000</v>
      </c>
      <c r="G31" s="64">
        <f t="shared" si="2"/>
        <v>0</v>
      </c>
    </row>
    <row r="32" spans="1:7" s="81" customFormat="1" ht="33.75">
      <c r="A32" s="110"/>
      <c r="B32" s="102"/>
      <c r="C32" s="115"/>
      <c r="D32" s="38" t="s">
        <v>118</v>
      </c>
      <c r="E32" s="64">
        <v>131000</v>
      </c>
      <c r="F32" s="64">
        <v>-131000</v>
      </c>
      <c r="G32" s="64">
        <f>E32+F32</f>
        <v>0</v>
      </c>
    </row>
    <row r="33" spans="1:7" s="81" customFormat="1" ht="12.75">
      <c r="A33" s="98"/>
      <c r="B33" s="101">
        <v>75495</v>
      </c>
      <c r="C33" s="35"/>
      <c r="D33" s="65" t="s">
        <v>53</v>
      </c>
      <c r="E33" s="64">
        <f>E34+E36</f>
        <v>31365</v>
      </c>
      <c r="F33" s="64">
        <f>F34+F36</f>
        <v>462357</v>
      </c>
      <c r="G33" s="64">
        <f>G34+G36</f>
        <v>493722</v>
      </c>
    </row>
    <row r="34" spans="1:7" s="81" customFormat="1" ht="24">
      <c r="A34" s="98"/>
      <c r="B34" s="102"/>
      <c r="C34" s="35" t="s">
        <v>24</v>
      </c>
      <c r="D34" s="11" t="s">
        <v>22</v>
      </c>
      <c r="E34" s="64">
        <f>E35</f>
        <v>26660.25</v>
      </c>
      <c r="F34" s="64">
        <f>F35</f>
        <v>372093.45</v>
      </c>
      <c r="G34" s="64">
        <f>G35</f>
        <v>398753.7</v>
      </c>
    </row>
    <row r="35" spans="1:7" s="81" customFormat="1" ht="12.75">
      <c r="A35" s="98"/>
      <c r="B35" s="102"/>
      <c r="C35" s="35"/>
      <c r="D35" s="38" t="s">
        <v>124</v>
      </c>
      <c r="E35" s="64">
        <v>26660.25</v>
      </c>
      <c r="F35" s="64">
        <v>372093.45</v>
      </c>
      <c r="G35" s="64">
        <f>E35+F35</f>
        <v>398753.7</v>
      </c>
    </row>
    <row r="36" spans="1:7" s="81" customFormat="1" ht="24">
      <c r="A36" s="98"/>
      <c r="B36" s="102"/>
      <c r="C36" s="35" t="s">
        <v>25</v>
      </c>
      <c r="D36" s="11" t="s">
        <v>22</v>
      </c>
      <c r="E36" s="64">
        <f>E37</f>
        <v>4704.75</v>
      </c>
      <c r="F36" s="64">
        <f>F37</f>
        <v>90263.55</v>
      </c>
      <c r="G36" s="64">
        <f>G37</f>
        <v>94968.3</v>
      </c>
    </row>
    <row r="37" spans="1:7" s="81" customFormat="1" ht="12.75">
      <c r="A37" s="96"/>
      <c r="B37" s="103"/>
      <c r="C37" s="35"/>
      <c r="D37" s="38" t="s">
        <v>125</v>
      </c>
      <c r="E37" s="64">
        <v>4704.75</v>
      </c>
      <c r="F37" s="64">
        <v>90263.55</v>
      </c>
      <c r="G37" s="64">
        <f>E37+F37</f>
        <v>94968.3</v>
      </c>
    </row>
    <row r="38" spans="1:7" s="2" customFormat="1" ht="12.75">
      <c r="A38" s="106">
        <v>801</v>
      </c>
      <c r="B38" s="104"/>
      <c r="C38" s="36"/>
      <c r="D38" s="13" t="s">
        <v>27</v>
      </c>
      <c r="E38" s="14">
        <f>E41+E45+E48+E52+E43+E54+E56+E58+E60</f>
        <v>942778</v>
      </c>
      <c r="F38" s="14">
        <f>F41+F45+F48+F52+F43+F54+F56+F58+F60</f>
        <v>98421</v>
      </c>
      <c r="G38" s="14">
        <f>G41+G45+G48+G52+G43+G54+G56+G58+G60</f>
        <v>1041199</v>
      </c>
    </row>
    <row r="39" spans="1:7" s="2" customFormat="1" ht="23.25" customHeight="1">
      <c r="A39" s="107"/>
      <c r="B39" s="98"/>
      <c r="C39" s="36"/>
      <c r="D39" s="13" t="s">
        <v>127</v>
      </c>
      <c r="E39" s="14">
        <f>E38-E40</f>
        <v>926818</v>
      </c>
      <c r="F39" s="14">
        <f>F38-F40</f>
        <v>97945</v>
      </c>
      <c r="G39" s="14">
        <f>G38-G40</f>
        <v>1024763</v>
      </c>
    </row>
    <row r="40" spans="1:7" s="2" customFormat="1" ht="12.75">
      <c r="A40" s="107"/>
      <c r="B40" s="96"/>
      <c r="C40" s="36"/>
      <c r="D40" s="13" t="s">
        <v>49</v>
      </c>
      <c r="E40" s="14">
        <f>E47</f>
        <v>15960</v>
      </c>
      <c r="F40" s="14">
        <f>F47</f>
        <v>476</v>
      </c>
      <c r="G40" s="14">
        <f>G47</f>
        <v>16436</v>
      </c>
    </row>
    <row r="41" spans="1:7" s="2" customFormat="1" ht="12.75">
      <c r="A41" s="107"/>
      <c r="B41" s="104">
        <v>80101</v>
      </c>
      <c r="C41" s="36"/>
      <c r="D41" s="13" t="s">
        <v>28</v>
      </c>
      <c r="E41" s="14">
        <f>E42</f>
        <v>362060</v>
      </c>
      <c r="F41" s="14">
        <f>F42</f>
        <v>43098</v>
      </c>
      <c r="G41" s="14">
        <f>G42</f>
        <v>405158</v>
      </c>
    </row>
    <row r="42" spans="1:7" ht="12.75">
      <c r="A42" s="107"/>
      <c r="B42" s="118"/>
      <c r="C42" s="35" t="s">
        <v>45</v>
      </c>
      <c r="D42" s="21" t="s">
        <v>71</v>
      </c>
      <c r="E42" s="12">
        <v>362060</v>
      </c>
      <c r="F42" s="12">
        <v>43098</v>
      </c>
      <c r="G42" s="12">
        <f>E42+F42</f>
        <v>405158</v>
      </c>
    </row>
    <row r="43" spans="1:7" ht="21">
      <c r="A43" s="107"/>
      <c r="B43" s="116">
        <v>80103</v>
      </c>
      <c r="C43" s="35"/>
      <c r="D43" s="22" t="s">
        <v>72</v>
      </c>
      <c r="E43" s="12">
        <f>E44</f>
        <v>16472</v>
      </c>
      <c r="F43" s="12">
        <f>F44</f>
        <v>1994</v>
      </c>
      <c r="G43" s="12">
        <f>G44</f>
        <v>18466</v>
      </c>
    </row>
    <row r="44" spans="1:7" ht="12.75">
      <c r="A44" s="107"/>
      <c r="B44" s="117"/>
      <c r="C44" s="35" t="s">
        <v>45</v>
      </c>
      <c r="D44" s="21" t="s">
        <v>73</v>
      </c>
      <c r="E44" s="12">
        <v>16472</v>
      </c>
      <c r="F44" s="12">
        <v>1994</v>
      </c>
      <c r="G44" s="12">
        <f>E44+F44</f>
        <v>18466</v>
      </c>
    </row>
    <row r="45" spans="1:7" s="58" customFormat="1" ht="12.75">
      <c r="A45" s="107"/>
      <c r="B45" s="99">
        <v>80104</v>
      </c>
      <c r="C45" s="36"/>
      <c r="D45" s="22" t="s">
        <v>46</v>
      </c>
      <c r="E45" s="14">
        <f>E46+E47</f>
        <v>65677</v>
      </c>
      <c r="F45" s="14">
        <f>F46+F47</f>
        <v>6758</v>
      </c>
      <c r="G45" s="14">
        <f>G46+G47</f>
        <v>72435</v>
      </c>
    </row>
    <row r="46" spans="1:7" s="57" customFormat="1" ht="12.75">
      <c r="A46" s="107"/>
      <c r="B46" s="100"/>
      <c r="C46" s="35" t="s">
        <v>45</v>
      </c>
      <c r="D46" s="21" t="s">
        <v>73</v>
      </c>
      <c r="E46" s="12">
        <v>49717</v>
      </c>
      <c r="F46" s="12">
        <v>6282</v>
      </c>
      <c r="G46" s="12">
        <f>E46+F46</f>
        <v>55999</v>
      </c>
    </row>
    <row r="47" spans="1:7" s="57" customFormat="1" ht="12.75">
      <c r="A47" s="107"/>
      <c r="B47" s="95"/>
      <c r="C47" s="32" t="s">
        <v>115</v>
      </c>
      <c r="D47" s="11" t="s">
        <v>116</v>
      </c>
      <c r="E47" s="12">
        <v>15960</v>
      </c>
      <c r="F47" s="12">
        <v>476</v>
      </c>
      <c r="G47" s="12">
        <f>E47+F47</f>
        <v>16436</v>
      </c>
    </row>
    <row r="48" spans="1:7" s="58" customFormat="1" ht="12.75">
      <c r="A48" s="107"/>
      <c r="B48" s="99">
        <v>80110</v>
      </c>
      <c r="C48" s="33"/>
      <c r="D48" s="22" t="s">
        <v>47</v>
      </c>
      <c r="E48" s="14">
        <f>E49</f>
        <v>331924</v>
      </c>
      <c r="F48" s="14">
        <f>F49</f>
        <v>26247</v>
      </c>
      <c r="G48" s="14">
        <f>G49</f>
        <v>358171</v>
      </c>
    </row>
    <row r="49" spans="1:7" s="58" customFormat="1" ht="12.75">
      <c r="A49" s="107"/>
      <c r="B49" s="100"/>
      <c r="C49" s="36"/>
      <c r="D49" s="59" t="s">
        <v>48</v>
      </c>
      <c r="E49" s="60">
        <f>E50+E51</f>
        <v>331924</v>
      </c>
      <c r="F49" s="60">
        <f>F50+F51</f>
        <v>26247</v>
      </c>
      <c r="G49" s="60">
        <f>G50+G51</f>
        <v>358171</v>
      </c>
    </row>
    <row r="50" spans="1:7" s="57" customFormat="1" ht="12.75">
      <c r="A50" s="107"/>
      <c r="B50" s="100"/>
      <c r="C50" s="35" t="s">
        <v>45</v>
      </c>
      <c r="D50" s="21" t="s">
        <v>73</v>
      </c>
      <c r="E50" s="12">
        <v>225254</v>
      </c>
      <c r="F50" s="12">
        <v>26723</v>
      </c>
      <c r="G50" s="12">
        <f>E50+F50</f>
        <v>251977</v>
      </c>
    </row>
    <row r="51" spans="1:7" s="57" customFormat="1" ht="12.75">
      <c r="A51" s="107"/>
      <c r="B51" s="96"/>
      <c r="C51" s="35" t="s">
        <v>115</v>
      </c>
      <c r="D51" s="21" t="s">
        <v>116</v>
      </c>
      <c r="E51" s="12">
        <v>106670</v>
      </c>
      <c r="F51" s="12">
        <v>-476</v>
      </c>
      <c r="G51" s="12">
        <f>E51+F51</f>
        <v>106194</v>
      </c>
    </row>
    <row r="52" spans="1:7" s="58" customFormat="1" ht="21">
      <c r="A52" s="107"/>
      <c r="B52" s="105">
        <v>80114</v>
      </c>
      <c r="C52" s="36"/>
      <c r="D52" s="22" t="s">
        <v>52</v>
      </c>
      <c r="E52" s="14">
        <f>E53</f>
        <v>57557</v>
      </c>
      <c r="F52" s="14">
        <f>F53</f>
        <v>8031</v>
      </c>
      <c r="G52" s="14">
        <f>G53</f>
        <v>65588</v>
      </c>
    </row>
    <row r="53" spans="1:7" s="57" customFormat="1" ht="12.75">
      <c r="A53" s="107"/>
      <c r="B53" s="105"/>
      <c r="C53" s="35" t="s">
        <v>45</v>
      </c>
      <c r="D53" s="11" t="s">
        <v>73</v>
      </c>
      <c r="E53" s="12">
        <v>57557</v>
      </c>
      <c r="F53" s="12">
        <v>8031</v>
      </c>
      <c r="G53" s="12">
        <f>E53+F53</f>
        <v>65588</v>
      </c>
    </row>
    <row r="54" spans="1:7" s="58" customFormat="1" ht="12.75">
      <c r="A54" s="108"/>
      <c r="B54" s="80">
        <v>80120</v>
      </c>
      <c r="C54" s="36"/>
      <c r="D54" s="22" t="s">
        <v>74</v>
      </c>
      <c r="E54" s="14">
        <f>E55</f>
        <v>20340</v>
      </c>
      <c r="F54" s="14">
        <f>F55</f>
        <v>2469</v>
      </c>
      <c r="G54" s="14">
        <f>G55</f>
        <v>22809</v>
      </c>
    </row>
    <row r="55" spans="1:7" s="57" customFormat="1" ht="12.75">
      <c r="A55" s="108"/>
      <c r="B55" s="72"/>
      <c r="C55" s="35" t="s">
        <v>45</v>
      </c>
      <c r="D55" s="11" t="s">
        <v>73</v>
      </c>
      <c r="E55" s="12">
        <v>20340</v>
      </c>
      <c r="F55" s="12">
        <v>2469</v>
      </c>
      <c r="G55" s="12">
        <f>E55+F55</f>
        <v>22809</v>
      </c>
    </row>
    <row r="56" spans="1:7" s="58" customFormat="1" ht="12.75">
      <c r="A56" s="108"/>
      <c r="B56" s="80">
        <v>80123</v>
      </c>
      <c r="C56" s="36"/>
      <c r="D56" s="22" t="s">
        <v>75</v>
      </c>
      <c r="E56" s="14">
        <f>E57</f>
        <v>35050</v>
      </c>
      <c r="F56" s="14">
        <f>F57</f>
        <v>4255</v>
      </c>
      <c r="G56" s="14">
        <f>G57</f>
        <v>39305</v>
      </c>
    </row>
    <row r="57" spans="1:7" s="57" customFormat="1" ht="12.75">
      <c r="A57" s="108"/>
      <c r="B57" s="72"/>
      <c r="C57" s="35" t="s">
        <v>45</v>
      </c>
      <c r="D57" s="11" t="s">
        <v>73</v>
      </c>
      <c r="E57" s="12">
        <v>35050</v>
      </c>
      <c r="F57" s="12">
        <v>4255</v>
      </c>
      <c r="G57" s="12">
        <f>E57+F57</f>
        <v>39305</v>
      </c>
    </row>
    <row r="58" spans="1:7" s="58" customFormat="1" ht="12.75">
      <c r="A58" s="108"/>
      <c r="B58" s="80">
        <v>80130</v>
      </c>
      <c r="C58" s="36"/>
      <c r="D58" s="22" t="s">
        <v>76</v>
      </c>
      <c r="E58" s="14">
        <f>E59</f>
        <v>32920</v>
      </c>
      <c r="F58" s="14">
        <f>F59</f>
        <v>3997</v>
      </c>
      <c r="G58" s="14">
        <f>G59</f>
        <v>36917</v>
      </c>
    </row>
    <row r="59" spans="1:7" s="57" customFormat="1" ht="12.75">
      <c r="A59" s="108"/>
      <c r="B59" s="72"/>
      <c r="C59" s="35" t="s">
        <v>45</v>
      </c>
      <c r="D59" s="11" t="s">
        <v>73</v>
      </c>
      <c r="E59" s="12">
        <v>32920</v>
      </c>
      <c r="F59" s="12">
        <v>3997</v>
      </c>
      <c r="G59" s="12">
        <f>E59+F59</f>
        <v>36917</v>
      </c>
    </row>
    <row r="60" spans="1:7" s="58" customFormat="1" ht="12.75">
      <c r="A60" s="108"/>
      <c r="B60" s="80">
        <v>80148</v>
      </c>
      <c r="C60" s="36"/>
      <c r="D60" s="22" t="s">
        <v>77</v>
      </c>
      <c r="E60" s="14">
        <f>E61</f>
        <v>20778</v>
      </c>
      <c r="F60" s="14">
        <f>F61</f>
        <v>1572</v>
      </c>
      <c r="G60" s="14">
        <f>G61</f>
        <v>22350</v>
      </c>
    </row>
    <row r="61" spans="1:7" s="57" customFormat="1" ht="12.75">
      <c r="A61" s="108"/>
      <c r="B61" s="72"/>
      <c r="C61" s="35" t="s">
        <v>45</v>
      </c>
      <c r="D61" s="11" t="s">
        <v>73</v>
      </c>
      <c r="E61" s="12">
        <v>20778</v>
      </c>
      <c r="F61" s="12">
        <v>1572</v>
      </c>
      <c r="G61" s="12">
        <f>E61+F61</f>
        <v>22350</v>
      </c>
    </row>
    <row r="62" spans="1:7" s="58" customFormat="1" ht="12.75">
      <c r="A62" s="97">
        <v>851</v>
      </c>
      <c r="B62" s="80"/>
      <c r="C62" s="36"/>
      <c r="D62" s="13" t="s">
        <v>94</v>
      </c>
      <c r="E62" s="14">
        <f aca="true" t="shared" si="3" ref="E62:G63">E63</f>
        <v>18000</v>
      </c>
      <c r="F62" s="14">
        <f t="shared" si="3"/>
        <v>2000</v>
      </c>
      <c r="G62" s="14">
        <f t="shared" si="3"/>
        <v>20000</v>
      </c>
    </row>
    <row r="63" spans="1:7" s="57" customFormat="1" ht="12.75">
      <c r="A63" s="98"/>
      <c r="B63" s="72">
        <v>85154</v>
      </c>
      <c r="C63" s="35"/>
      <c r="D63" s="11" t="s">
        <v>95</v>
      </c>
      <c r="E63" s="12">
        <f t="shared" si="3"/>
        <v>18000</v>
      </c>
      <c r="F63" s="12">
        <f t="shared" si="3"/>
        <v>2000</v>
      </c>
      <c r="G63" s="12">
        <f t="shared" si="3"/>
        <v>20000</v>
      </c>
    </row>
    <row r="64" spans="1:7" s="57" customFormat="1" ht="36">
      <c r="A64" s="96"/>
      <c r="B64" s="72"/>
      <c r="C64" s="35" t="s">
        <v>90</v>
      </c>
      <c r="D64" s="11" t="s">
        <v>96</v>
      </c>
      <c r="E64" s="12">
        <v>18000</v>
      </c>
      <c r="F64" s="12">
        <v>2000</v>
      </c>
      <c r="G64" s="12">
        <f>E64+F64</f>
        <v>20000</v>
      </c>
    </row>
    <row r="65" spans="1:7" ht="24">
      <c r="A65" s="119">
        <v>854</v>
      </c>
      <c r="B65" s="30"/>
      <c r="C65" s="36"/>
      <c r="D65" s="13" t="s">
        <v>78</v>
      </c>
      <c r="E65" s="14">
        <f aca="true" t="shared" si="4" ref="E65:G66">E66</f>
        <v>41380</v>
      </c>
      <c r="F65" s="14">
        <f t="shared" si="4"/>
        <v>4968</v>
      </c>
      <c r="G65" s="14">
        <f t="shared" si="4"/>
        <v>46348</v>
      </c>
    </row>
    <row r="66" spans="1:7" ht="12.75">
      <c r="A66" s="117"/>
      <c r="B66" s="30">
        <v>85401</v>
      </c>
      <c r="C66" s="35"/>
      <c r="D66" s="11" t="s">
        <v>79</v>
      </c>
      <c r="E66" s="12">
        <f t="shared" si="4"/>
        <v>41380</v>
      </c>
      <c r="F66" s="12">
        <f t="shared" si="4"/>
        <v>4968</v>
      </c>
      <c r="G66" s="12">
        <f t="shared" si="4"/>
        <v>46348</v>
      </c>
    </row>
    <row r="67" spans="1:7" ht="12.75">
      <c r="A67" s="117"/>
      <c r="B67" s="30"/>
      <c r="C67" s="35" t="s">
        <v>45</v>
      </c>
      <c r="D67" s="11" t="s">
        <v>73</v>
      </c>
      <c r="E67" s="12">
        <v>41380</v>
      </c>
      <c r="F67" s="12">
        <v>4968</v>
      </c>
      <c r="G67" s="12">
        <f>E67+F67</f>
        <v>46348</v>
      </c>
    </row>
    <row r="68" spans="1:7" s="2" customFormat="1" ht="24">
      <c r="A68" s="122" t="s">
        <v>16</v>
      </c>
      <c r="B68" s="33"/>
      <c r="C68" s="33"/>
      <c r="D68" s="13" t="s">
        <v>20</v>
      </c>
      <c r="E68" s="14">
        <f>E69+E77</f>
        <v>2942609.8600000003</v>
      </c>
      <c r="F68" s="14">
        <f>F69+F77</f>
        <v>126560</v>
      </c>
      <c r="G68" s="14">
        <f>G69+G77</f>
        <v>3069169.8600000003</v>
      </c>
    </row>
    <row r="69" spans="1:7" s="2" customFormat="1" ht="12.75">
      <c r="A69" s="123"/>
      <c r="B69" s="111" t="s">
        <v>17</v>
      </c>
      <c r="C69" s="33"/>
      <c r="D69" s="13" t="s">
        <v>21</v>
      </c>
      <c r="E69" s="14">
        <f>E70+E72+E73+E75</f>
        <v>2942609.8600000003</v>
      </c>
      <c r="F69" s="14">
        <f>F70+F72+F73+F75</f>
        <v>18560</v>
      </c>
      <c r="G69" s="14">
        <f>G70+G72+G73+G75</f>
        <v>2961169.8600000003</v>
      </c>
    </row>
    <row r="70" spans="1:7" s="9" customFormat="1" ht="12.75">
      <c r="A70" s="123"/>
      <c r="B70" s="112"/>
      <c r="C70" s="34" t="s">
        <v>91</v>
      </c>
      <c r="D70" s="11" t="s">
        <v>83</v>
      </c>
      <c r="E70" s="12">
        <v>65000</v>
      </c>
      <c r="F70" s="12">
        <v>168560</v>
      </c>
      <c r="G70" s="12">
        <f>E70+F70</f>
        <v>233560</v>
      </c>
    </row>
    <row r="71" spans="1:7" s="9" customFormat="1" ht="12.75">
      <c r="A71" s="123"/>
      <c r="B71" s="112"/>
      <c r="C71" s="34"/>
      <c r="D71" s="25" t="s">
        <v>128</v>
      </c>
      <c r="E71" s="12"/>
      <c r="F71" s="12"/>
      <c r="G71" s="12"/>
    </row>
    <row r="72" spans="1:7" s="1" customFormat="1" ht="48" customHeight="1">
      <c r="A72" s="123"/>
      <c r="B72" s="112"/>
      <c r="C72" s="34" t="s">
        <v>84</v>
      </c>
      <c r="D72" s="11" t="s">
        <v>98</v>
      </c>
      <c r="E72" s="12">
        <v>150000</v>
      </c>
      <c r="F72" s="12">
        <v>-150000</v>
      </c>
      <c r="G72" s="12">
        <f>E72+F72</f>
        <v>0</v>
      </c>
    </row>
    <row r="73" spans="1:7" s="1" customFormat="1" ht="24">
      <c r="A73" s="123"/>
      <c r="B73" s="98"/>
      <c r="C73" s="34" t="s">
        <v>24</v>
      </c>
      <c r="D73" s="11" t="s">
        <v>22</v>
      </c>
      <c r="E73" s="12">
        <f>E74</f>
        <v>960297.04</v>
      </c>
      <c r="F73" s="12">
        <f>F74</f>
        <v>0</v>
      </c>
      <c r="G73" s="12">
        <f>G74</f>
        <v>960297.04</v>
      </c>
    </row>
    <row r="74" spans="1:7" s="1" customFormat="1" ht="22.5">
      <c r="A74" s="123"/>
      <c r="B74" s="98"/>
      <c r="C74" s="34"/>
      <c r="D74" s="21" t="s">
        <v>105</v>
      </c>
      <c r="E74" s="12">
        <v>960297.04</v>
      </c>
      <c r="F74" s="12"/>
      <c r="G74" s="12">
        <f>E74+F74</f>
        <v>960297.04</v>
      </c>
    </row>
    <row r="75" spans="1:7" s="1" customFormat="1" ht="24">
      <c r="A75" s="123"/>
      <c r="B75" s="98"/>
      <c r="C75" s="34" t="s">
        <v>25</v>
      </c>
      <c r="D75" s="11" t="s">
        <v>22</v>
      </c>
      <c r="E75" s="12">
        <f>E76</f>
        <v>1767312.82</v>
      </c>
      <c r="F75" s="12">
        <f>F76</f>
        <v>0</v>
      </c>
      <c r="G75" s="12">
        <f>G76</f>
        <v>1767312.82</v>
      </c>
    </row>
    <row r="76" spans="1:7" s="1" customFormat="1" ht="22.5">
      <c r="A76" s="123"/>
      <c r="B76" s="96"/>
      <c r="C76" s="34"/>
      <c r="D76" s="21" t="s">
        <v>105</v>
      </c>
      <c r="E76" s="12">
        <v>1767312.82</v>
      </c>
      <c r="F76" s="12"/>
      <c r="G76" s="12">
        <f>E76+F76</f>
        <v>1767312.82</v>
      </c>
    </row>
    <row r="77" spans="1:7" s="1" customFormat="1" ht="12.75">
      <c r="A77" s="123"/>
      <c r="B77" s="111" t="s">
        <v>85</v>
      </c>
      <c r="C77" s="32"/>
      <c r="D77" s="11" t="s">
        <v>97</v>
      </c>
      <c r="E77" s="12">
        <f>E78</f>
        <v>0</v>
      </c>
      <c r="F77" s="12">
        <f>F78</f>
        <v>108000</v>
      </c>
      <c r="G77" s="12">
        <f>G78</f>
        <v>108000</v>
      </c>
    </row>
    <row r="78" spans="1:7" s="1" customFormat="1" ht="60">
      <c r="A78" s="123"/>
      <c r="B78" s="113"/>
      <c r="C78" s="32" t="s">
        <v>84</v>
      </c>
      <c r="D78" s="11" t="s">
        <v>129</v>
      </c>
      <c r="E78" s="12"/>
      <c r="F78" s="12">
        <v>108000</v>
      </c>
      <c r="G78" s="12">
        <f>E78+F78</f>
        <v>108000</v>
      </c>
    </row>
    <row r="79" spans="1:7" s="2" customFormat="1" ht="24">
      <c r="A79" s="133">
        <v>921</v>
      </c>
      <c r="B79" s="79"/>
      <c r="C79" s="33"/>
      <c r="D79" s="13" t="s">
        <v>89</v>
      </c>
      <c r="E79" s="14">
        <f aca="true" t="shared" si="5" ref="E79:G81">E80</f>
        <v>0</v>
      </c>
      <c r="F79" s="14">
        <f t="shared" si="5"/>
        <v>1000</v>
      </c>
      <c r="G79" s="14">
        <f t="shared" si="5"/>
        <v>1000</v>
      </c>
    </row>
    <row r="80" spans="1:7" s="1" customFormat="1" ht="12.75">
      <c r="A80" s="134"/>
      <c r="B80" s="111" t="s">
        <v>86</v>
      </c>
      <c r="C80" s="32"/>
      <c r="D80" s="11" t="s">
        <v>88</v>
      </c>
      <c r="E80" s="12">
        <f t="shared" si="5"/>
        <v>0</v>
      </c>
      <c r="F80" s="12">
        <f t="shared" si="5"/>
        <v>1000</v>
      </c>
      <c r="G80" s="12">
        <f t="shared" si="5"/>
        <v>1000</v>
      </c>
    </row>
    <row r="81" spans="1:7" s="1" customFormat="1" ht="50.25" customHeight="1">
      <c r="A81" s="134"/>
      <c r="B81" s="112"/>
      <c r="C81" s="114" t="s">
        <v>87</v>
      </c>
      <c r="D81" s="11" t="s">
        <v>99</v>
      </c>
      <c r="E81" s="12">
        <f t="shared" si="5"/>
        <v>0</v>
      </c>
      <c r="F81" s="12">
        <f t="shared" si="5"/>
        <v>1000</v>
      </c>
      <c r="G81" s="12">
        <f t="shared" si="5"/>
        <v>1000</v>
      </c>
    </row>
    <row r="82" spans="1:7" s="1" customFormat="1" ht="24">
      <c r="A82" s="135"/>
      <c r="B82" s="113"/>
      <c r="C82" s="115"/>
      <c r="D82" s="11" t="s">
        <v>120</v>
      </c>
      <c r="E82" s="12"/>
      <c r="F82" s="12">
        <v>1000</v>
      </c>
      <c r="G82" s="12">
        <f>E82+F82</f>
        <v>1000</v>
      </c>
    </row>
    <row r="83" spans="1:7" s="2" customFormat="1" ht="12.75">
      <c r="A83" s="133">
        <v>926</v>
      </c>
      <c r="B83" s="65"/>
      <c r="C83" s="33"/>
      <c r="D83" s="30" t="s">
        <v>100</v>
      </c>
      <c r="E83" s="29">
        <f>E84+E87</f>
        <v>1353266.62</v>
      </c>
      <c r="F83" s="29">
        <f>F84+F87</f>
        <v>53350</v>
      </c>
      <c r="G83" s="29">
        <f>G84+G87</f>
        <v>1406616.62</v>
      </c>
    </row>
    <row r="84" spans="1:7" s="81" customFormat="1" ht="12.75">
      <c r="A84" s="136"/>
      <c r="B84" s="101">
        <v>92601</v>
      </c>
      <c r="C84" s="35"/>
      <c r="D84" s="71" t="s">
        <v>58</v>
      </c>
      <c r="E84" s="56">
        <f aca="true" t="shared" si="6" ref="E84:G85">E85</f>
        <v>1308266.62</v>
      </c>
      <c r="F84" s="56">
        <f t="shared" si="6"/>
        <v>55350</v>
      </c>
      <c r="G84" s="56">
        <f t="shared" si="6"/>
        <v>1363616.62</v>
      </c>
    </row>
    <row r="85" spans="1:7" s="81" customFormat="1" ht="24">
      <c r="A85" s="136"/>
      <c r="B85" s="102"/>
      <c r="C85" s="35" t="s">
        <v>6</v>
      </c>
      <c r="D85" s="11" t="s">
        <v>22</v>
      </c>
      <c r="E85" s="64">
        <f t="shared" si="6"/>
        <v>1308266.62</v>
      </c>
      <c r="F85" s="64">
        <f t="shared" si="6"/>
        <v>55350</v>
      </c>
      <c r="G85" s="64">
        <f t="shared" si="6"/>
        <v>1363616.62</v>
      </c>
    </row>
    <row r="86" spans="1:7" s="81" customFormat="1" ht="12.75">
      <c r="A86" s="136"/>
      <c r="B86" s="103"/>
      <c r="C86" s="35"/>
      <c r="D86" s="71" t="s">
        <v>80</v>
      </c>
      <c r="E86" s="64">
        <v>1308266.62</v>
      </c>
      <c r="F86" s="64">
        <v>55350</v>
      </c>
      <c r="G86" s="82">
        <f>E86+F86</f>
        <v>1363616.62</v>
      </c>
    </row>
    <row r="87" spans="1:7" s="81" customFormat="1" ht="12.75">
      <c r="A87" s="136"/>
      <c r="B87" s="101">
        <v>92605</v>
      </c>
      <c r="C87" s="35"/>
      <c r="D87" s="71" t="s">
        <v>101</v>
      </c>
      <c r="E87" s="64">
        <f>E88</f>
        <v>45000</v>
      </c>
      <c r="F87" s="64">
        <f>F88</f>
        <v>-2000</v>
      </c>
      <c r="G87" s="64">
        <f>G88</f>
        <v>43000</v>
      </c>
    </row>
    <row r="88" spans="1:7" s="81" customFormat="1" ht="45">
      <c r="A88" s="136"/>
      <c r="B88" s="98"/>
      <c r="C88" s="35" t="s">
        <v>82</v>
      </c>
      <c r="D88" s="71" t="s">
        <v>102</v>
      </c>
      <c r="E88" s="64">
        <v>45000</v>
      </c>
      <c r="F88" s="64">
        <v>-2000</v>
      </c>
      <c r="G88" s="82">
        <f>E88+F88</f>
        <v>43000</v>
      </c>
    </row>
    <row r="89" spans="1:7" ht="12.75">
      <c r="A89" s="137"/>
      <c r="B89" s="96"/>
      <c r="C89" s="32"/>
      <c r="D89" s="13" t="s">
        <v>60</v>
      </c>
      <c r="E89" s="14">
        <f>E2+E7+E12+E18+E29+E38+E65+E68+E83+E62+E79</f>
        <v>7063775.16</v>
      </c>
      <c r="F89" s="14">
        <f>F2+F7+F12+F18+F29+F38+F65+F68+F83+F62+F79</f>
        <v>720604.35</v>
      </c>
      <c r="G89" s="14">
        <f>G2+G7+G12+G18+G29+G38+G65+G68+G83+G62+G79</f>
        <v>7784379.510000001</v>
      </c>
    </row>
    <row r="90" spans="1:7" ht="12.75">
      <c r="A90" s="77"/>
      <c r="B90" s="37"/>
      <c r="C90" s="32"/>
      <c r="D90" s="25" t="s">
        <v>29</v>
      </c>
      <c r="E90" s="26">
        <f>E2+E12+E18+E39+E62+E65+E70+E88</f>
        <v>2674573.6799999997</v>
      </c>
      <c r="F90" s="26">
        <f>F2+F12+F18+F39+F62+F65+F70+F88</f>
        <v>399421.35</v>
      </c>
      <c r="G90" s="26">
        <f>G2+G12+G18+G39+G62+G65+G70+G88</f>
        <v>3073995.0300000003</v>
      </c>
    </row>
    <row r="91" spans="1:7" ht="12.75">
      <c r="A91" s="77"/>
      <c r="B91" s="37"/>
      <c r="C91" s="32"/>
      <c r="D91" s="25" t="s">
        <v>30</v>
      </c>
      <c r="E91" s="26">
        <f>E7+E29+E40+E72+E78+E79+E84+E73+E75</f>
        <v>4389201.48</v>
      </c>
      <c r="F91" s="26">
        <f>F7+F29+F40+F72+F78+F79+F84+F73+F75</f>
        <v>321183</v>
      </c>
      <c r="G91" s="26">
        <f>G7+G29+G40+G72+G78+G79+G84+G73+G75</f>
        <v>4710384.48</v>
      </c>
    </row>
    <row r="92" spans="1:7" ht="12.75">
      <c r="A92" s="77"/>
      <c r="B92" s="37"/>
      <c r="C92" s="32"/>
      <c r="D92" s="25"/>
      <c r="E92" s="64">
        <f>SUM(E90:E91)</f>
        <v>7063775.16</v>
      </c>
      <c r="F92" s="26">
        <f>SUM(F90:F91)</f>
        <v>720604.35</v>
      </c>
      <c r="G92" s="49">
        <f>SUM(G90:G91)</f>
        <v>7784379.510000001</v>
      </c>
    </row>
    <row r="93" spans="1:7" ht="12.75">
      <c r="A93" s="77"/>
      <c r="B93" s="37"/>
      <c r="C93" s="32"/>
      <c r="D93" s="25"/>
      <c r="E93" s="26"/>
      <c r="F93" s="26"/>
      <c r="G93" s="49"/>
    </row>
    <row r="94" spans="1:7" ht="12.75">
      <c r="A94" s="78"/>
      <c r="B94" s="38"/>
      <c r="C94" s="32"/>
      <c r="D94" s="13" t="s">
        <v>39</v>
      </c>
      <c r="E94" s="14">
        <f>E95+E96</f>
        <v>29930436.77</v>
      </c>
      <c r="F94" s="14">
        <f>F95+F96</f>
        <v>720604.35</v>
      </c>
      <c r="G94" s="48">
        <f>G95+G96</f>
        <v>30651041.12</v>
      </c>
    </row>
    <row r="95" spans="1:7" ht="24">
      <c r="A95" s="45"/>
      <c r="B95" s="46"/>
      <c r="C95" s="47"/>
      <c r="D95" s="44" t="s">
        <v>37</v>
      </c>
      <c r="E95" s="43">
        <v>20386718.81</v>
      </c>
      <c r="F95" s="43">
        <f>F90</f>
        <v>399421.35</v>
      </c>
      <c r="G95" s="68">
        <f>E95+F95</f>
        <v>20786140.16</v>
      </c>
    </row>
    <row r="96" spans="1:7" ht="24">
      <c r="A96" s="45"/>
      <c r="B96" s="46"/>
      <c r="C96" s="47"/>
      <c r="D96" s="44" t="s">
        <v>38</v>
      </c>
      <c r="E96" s="43">
        <v>9543717.96</v>
      </c>
      <c r="F96" s="43">
        <f>F91</f>
        <v>321183</v>
      </c>
      <c r="G96" s="68">
        <f>E96+F96</f>
        <v>9864900.96</v>
      </c>
    </row>
    <row r="97" spans="1:7" ht="12.75">
      <c r="A97" s="45"/>
      <c r="B97" s="46"/>
      <c r="C97" s="47"/>
      <c r="D97" s="13"/>
      <c r="E97" s="14">
        <f>E95+E96</f>
        <v>29930436.77</v>
      </c>
      <c r="F97" s="14">
        <f>F95+F96</f>
        <v>720604.35</v>
      </c>
      <c r="G97" s="48">
        <f>G95+G96</f>
        <v>30651041.12</v>
      </c>
    </row>
    <row r="98" spans="1:7" ht="21" customHeight="1">
      <c r="A98" s="39"/>
      <c r="B98" s="39"/>
      <c r="C98" s="39"/>
      <c r="D98" s="16" t="s">
        <v>8</v>
      </c>
      <c r="E98" s="15"/>
      <c r="F98" s="15"/>
      <c r="G98" s="15"/>
    </row>
    <row r="99" spans="1:7" s="2" customFormat="1" ht="24">
      <c r="A99" s="132" t="s">
        <v>56</v>
      </c>
      <c r="B99" s="41"/>
      <c r="C99" s="41"/>
      <c r="D99" s="13" t="s">
        <v>50</v>
      </c>
      <c r="E99" s="20">
        <f aca="true" t="shared" si="7" ref="E99:G100">E100</f>
        <v>65000</v>
      </c>
      <c r="F99" s="20">
        <f t="shared" si="7"/>
        <v>-65000</v>
      </c>
      <c r="G99" s="20">
        <f t="shared" si="7"/>
        <v>0</v>
      </c>
    </row>
    <row r="100" spans="1:7" ht="12.75">
      <c r="A100" s="127"/>
      <c r="B100" s="40" t="s">
        <v>68</v>
      </c>
      <c r="C100" s="40"/>
      <c r="D100" s="11" t="s">
        <v>44</v>
      </c>
      <c r="E100" s="18">
        <f t="shared" si="7"/>
        <v>65000</v>
      </c>
      <c r="F100" s="18">
        <f t="shared" si="7"/>
        <v>-65000</v>
      </c>
      <c r="G100" s="18">
        <f t="shared" si="7"/>
        <v>0</v>
      </c>
    </row>
    <row r="101" spans="1:7" ht="48">
      <c r="A101" s="128"/>
      <c r="B101" s="40"/>
      <c r="C101" s="40" t="s">
        <v>69</v>
      </c>
      <c r="D101" s="11" t="s">
        <v>70</v>
      </c>
      <c r="E101" s="18">
        <v>65000</v>
      </c>
      <c r="F101" s="18">
        <v>-65000</v>
      </c>
      <c r="G101" s="18">
        <f>E101+F101</f>
        <v>0</v>
      </c>
    </row>
    <row r="102" spans="1:7" s="2" customFormat="1" ht="12.75">
      <c r="A102" s="126">
        <v>926</v>
      </c>
      <c r="B102" s="42"/>
      <c r="C102" s="41"/>
      <c r="D102" s="65" t="s">
        <v>57</v>
      </c>
      <c r="E102" s="66">
        <f>E103</f>
        <v>0</v>
      </c>
      <c r="F102" s="66">
        <f>F103</f>
        <v>830000</v>
      </c>
      <c r="G102" s="66">
        <f>G103</f>
        <v>830000</v>
      </c>
    </row>
    <row r="103" spans="1:7" s="2" customFormat="1" ht="12.75">
      <c r="A103" s="127"/>
      <c r="B103" s="129">
        <v>92601</v>
      </c>
      <c r="C103" s="41"/>
      <c r="D103" s="65" t="s">
        <v>58</v>
      </c>
      <c r="E103" s="66">
        <f>E104+E105</f>
        <v>0</v>
      </c>
      <c r="F103" s="66">
        <f>F104+F105</f>
        <v>830000</v>
      </c>
      <c r="G103" s="66">
        <f>G104+G105</f>
        <v>830000</v>
      </c>
    </row>
    <row r="104" spans="1:7" ht="45">
      <c r="A104" s="127"/>
      <c r="B104" s="130"/>
      <c r="C104" s="40" t="s">
        <v>81</v>
      </c>
      <c r="D104" s="38" t="s">
        <v>103</v>
      </c>
      <c r="E104" s="54"/>
      <c r="F104" s="54">
        <v>500000</v>
      </c>
      <c r="G104" s="54">
        <f>E104+F104</f>
        <v>500000</v>
      </c>
    </row>
    <row r="105" spans="1:7" ht="45">
      <c r="A105" s="128"/>
      <c r="B105" s="131"/>
      <c r="C105" s="40" t="s">
        <v>69</v>
      </c>
      <c r="D105" s="38" t="s">
        <v>104</v>
      </c>
      <c r="E105" s="54"/>
      <c r="F105" s="54">
        <v>330000</v>
      </c>
      <c r="G105" s="54">
        <f>E105+F105</f>
        <v>330000</v>
      </c>
    </row>
    <row r="106" spans="1:7" ht="12.75">
      <c r="A106" s="124" t="s">
        <v>9</v>
      </c>
      <c r="B106" s="125"/>
      <c r="C106" s="125"/>
      <c r="D106" s="125"/>
      <c r="E106" s="18"/>
      <c r="F106" s="18"/>
      <c r="G106" s="69">
        <f>E106+F106</f>
        <v>0</v>
      </c>
    </row>
    <row r="107" spans="1:8" ht="12.75">
      <c r="A107" s="19"/>
      <c r="B107" s="19"/>
      <c r="C107" s="19"/>
      <c r="D107" s="13" t="s">
        <v>59</v>
      </c>
      <c r="E107" s="66">
        <f>E99+E102</f>
        <v>65000</v>
      </c>
      <c r="F107" s="66">
        <f>F99+F102</f>
        <v>765000</v>
      </c>
      <c r="G107" s="66">
        <f>G99+G102</f>
        <v>830000</v>
      </c>
      <c r="H107" s="3"/>
    </row>
    <row r="108" spans="1:8" ht="12.75">
      <c r="A108" s="19"/>
      <c r="B108" s="19"/>
      <c r="C108" s="19"/>
      <c r="D108" s="11" t="s">
        <v>33</v>
      </c>
      <c r="E108" s="54"/>
      <c r="F108" s="54"/>
      <c r="G108" s="54"/>
      <c r="H108" s="3"/>
    </row>
    <row r="109" spans="1:8" ht="12.75">
      <c r="A109" s="19"/>
      <c r="B109" s="19"/>
      <c r="C109" s="19"/>
      <c r="D109" s="11" t="s">
        <v>34</v>
      </c>
      <c r="E109" s="54">
        <f>E101+E104+E105</f>
        <v>65000</v>
      </c>
      <c r="F109" s="54">
        <f>F101+F104+F105</f>
        <v>765000</v>
      </c>
      <c r="G109" s="54">
        <f>G101+G104+G105</f>
        <v>830000</v>
      </c>
      <c r="H109" s="3"/>
    </row>
    <row r="110" spans="1:8" ht="12.75">
      <c r="A110" s="19"/>
      <c r="B110" s="19"/>
      <c r="C110" s="19"/>
      <c r="D110" s="27" t="s">
        <v>63</v>
      </c>
      <c r="E110" s="53">
        <f>SUM(E108:E109)</f>
        <v>65000</v>
      </c>
      <c r="F110" s="53">
        <f>SUM(F108:F109)</f>
        <v>765000</v>
      </c>
      <c r="G110" s="53">
        <f>SUM(G108:G109)</f>
        <v>830000</v>
      </c>
      <c r="H110" s="3"/>
    </row>
    <row r="111" spans="1:8" ht="12.75">
      <c r="A111" s="19"/>
      <c r="B111" s="19"/>
      <c r="C111" s="19"/>
      <c r="D111" s="11"/>
      <c r="E111" s="53"/>
      <c r="F111" s="53"/>
      <c r="G111" s="53"/>
      <c r="H111" s="3"/>
    </row>
    <row r="112" spans="1:8" ht="12.75">
      <c r="A112" s="19"/>
      <c r="B112" s="19"/>
      <c r="C112" s="19"/>
      <c r="D112" s="23" t="s">
        <v>64</v>
      </c>
      <c r="E112" s="31">
        <f>E113+E114</f>
        <v>25630675.09</v>
      </c>
      <c r="F112" s="31">
        <f>F113+F114</f>
        <v>765000</v>
      </c>
      <c r="G112" s="31">
        <f>E112+F112</f>
        <v>26395675.09</v>
      </c>
      <c r="H112" s="3"/>
    </row>
    <row r="113" spans="1:8" ht="12.75">
      <c r="A113" s="19"/>
      <c r="B113" s="19"/>
      <c r="C113" s="19"/>
      <c r="D113" s="11" t="s">
        <v>35</v>
      </c>
      <c r="E113" s="54">
        <v>22547108.78</v>
      </c>
      <c r="F113" s="54">
        <f>F108</f>
        <v>0</v>
      </c>
      <c r="G113" s="54">
        <f>E113+F113</f>
        <v>22547108.78</v>
      </c>
      <c r="H113" s="3"/>
    </row>
    <row r="114" spans="1:8" ht="12.75">
      <c r="A114" s="19"/>
      <c r="B114" s="19"/>
      <c r="C114" s="19"/>
      <c r="D114" s="11" t="s">
        <v>36</v>
      </c>
      <c r="E114" s="54">
        <v>3083566.31</v>
      </c>
      <c r="F114" s="54">
        <f>F109</f>
        <v>765000</v>
      </c>
      <c r="G114" s="54">
        <f>E114+F114</f>
        <v>3848566.31</v>
      </c>
      <c r="H114" s="3"/>
    </row>
    <row r="115" spans="1:8" ht="12.75">
      <c r="A115" s="19"/>
      <c r="B115" s="19"/>
      <c r="C115" s="19"/>
      <c r="D115" s="11"/>
      <c r="E115" s="54"/>
      <c r="F115" s="54"/>
      <c r="G115" s="54">
        <f>SUM(G113:G114)</f>
        <v>26395675.09</v>
      </c>
      <c r="H115" s="6"/>
    </row>
    <row r="116" spans="1:8" ht="12.75">
      <c r="A116" s="19"/>
      <c r="B116" s="19"/>
      <c r="C116" s="19"/>
      <c r="D116" s="11"/>
      <c r="E116" s="54"/>
      <c r="F116" s="54"/>
      <c r="G116" s="54"/>
      <c r="H116" s="6"/>
    </row>
    <row r="117" spans="1:8" ht="12.75">
      <c r="A117" s="19"/>
      <c r="B117" s="19"/>
      <c r="C117" s="19"/>
      <c r="D117" s="11" t="s">
        <v>40</v>
      </c>
      <c r="E117" s="54">
        <f>E113</f>
        <v>22547108.78</v>
      </c>
      <c r="F117" s="54">
        <f>F113</f>
        <v>0</v>
      </c>
      <c r="G117" s="54">
        <f>G113</f>
        <v>22547108.78</v>
      </c>
      <c r="H117" s="6"/>
    </row>
    <row r="118" spans="1:8" ht="12.75">
      <c r="A118" s="19"/>
      <c r="B118" s="19"/>
      <c r="C118" s="19"/>
      <c r="D118" s="63" t="s">
        <v>41</v>
      </c>
      <c r="E118" s="54">
        <f>E95</f>
        <v>20386718.81</v>
      </c>
      <c r="F118" s="54">
        <f>F95</f>
        <v>399421.35</v>
      </c>
      <c r="G118" s="73">
        <f>G95</f>
        <v>20786140.16</v>
      </c>
      <c r="H118" s="74"/>
    </row>
    <row r="119" spans="1:8" ht="12.75">
      <c r="A119" s="19"/>
      <c r="B119" s="19"/>
      <c r="C119" s="19"/>
      <c r="D119" s="63" t="s">
        <v>61</v>
      </c>
      <c r="E119" s="54">
        <f>E117-E118</f>
        <v>2160389.9700000025</v>
      </c>
      <c r="F119" s="54">
        <f>F117-F118</f>
        <v>-399421.35</v>
      </c>
      <c r="G119" s="73">
        <f>G117-G118</f>
        <v>1760968.620000001</v>
      </c>
      <c r="H119" s="75"/>
    </row>
    <row r="120" spans="1:8" ht="12.75">
      <c r="A120" s="19"/>
      <c r="B120" s="19"/>
      <c r="C120" s="19"/>
      <c r="D120" s="11"/>
      <c r="E120" s="54"/>
      <c r="F120" s="54"/>
      <c r="G120" s="73"/>
      <c r="H120" s="76"/>
    </row>
    <row r="121" spans="1:8" ht="12.75">
      <c r="A121" s="19"/>
      <c r="B121" s="19"/>
      <c r="C121" s="19"/>
      <c r="D121" s="11" t="s">
        <v>42</v>
      </c>
      <c r="E121" s="54">
        <f>E114</f>
        <v>3083566.31</v>
      </c>
      <c r="F121" s="54">
        <f>F114</f>
        <v>765000</v>
      </c>
      <c r="G121" s="54">
        <f>G114</f>
        <v>3848566.31</v>
      </c>
      <c r="H121" s="3"/>
    </row>
    <row r="122" spans="1:8" ht="12.75">
      <c r="A122" s="19"/>
      <c r="B122" s="19"/>
      <c r="C122" s="19"/>
      <c r="D122" s="11" t="s">
        <v>43</v>
      </c>
      <c r="E122" s="54">
        <f>E96</f>
        <v>9543717.96</v>
      </c>
      <c r="F122" s="54">
        <f>F96</f>
        <v>321183</v>
      </c>
      <c r="G122" s="54">
        <f>G96</f>
        <v>9864900.96</v>
      </c>
      <c r="H122" s="3"/>
    </row>
    <row r="123" spans="1:8" ht="12.75">
      <c r="A123" s="19"/>
      <c r="B123" s="19"/>
      <c r="C123" s="19"/>
      <c r="D123" s="11" t="s">
        <v>62</v>
      </c>
      <c r="E123" s="54">
        <f>E121-E122</f>
        <v>-6460151.65</v>
      </c>
      <c r="F123" s="54">
        <f>F121-F122</f>
        <v>443817</v>
      </c>
      <c r="G123" s="54">
        <f>G121-G122</f>
        <v>-6016334.65</v>
      </c>
      <c r="H123" s="3"/>
    </row>
    <row r="124" spans="1:7" ht="12.75">
      <c r="A124" s="19"/>
      <c r="B124" s="19"/>
      <c r="C124" s="19"/>
      <c r="D124" s="11"/>
      <c r="E124" s="18"/>
      <c r="F124" s="18"/>
      <c r="G124" s="18"/>
    </row>
    <row r="125" spans="1:7" ht="12.75">
      <c r="A125" s="19"/>
      <c r="B125" s="19"/>
      <c r="C125" s="19"/>
      <c r="D125" s="23" t="s">
        <v>113</v>
      </c>
      <c r="E125" s="18"/>
      <c r="F125" s="18"/>
      <c r="G125" s="18"/>
    </row>
    <row r="126" spans="1:8" ht="12.75">
      <c r="A126" s="19"/>
      <c r="B126" s="19"/>
      <c r="C126" s="19"/>
      <c r="D126" s="11" t="s">
        <v>111</v>
      </c>
      <c r="E126" s="54">
        <f>E112</f>
        <v>25630675.09</v>
      </c>
      <c r="F126" s="54">
        <f>F112</f>
        <v>765000</v>
      </c>
      <c r="G126" s="54">
        <f>G112</f>
        <v>26395675.09</v>
      </c>
      <c r="H126" s="3"/>
    </row>
    <row r="127" spans="1:8" ht="12.75">
      <c r="A127" s="61"/>
      <c r="B127" s="17"/>
      <c r="C127" s="17"/>
      <c r="D127" s="85" t="s">
        <v>112</v>
      </c>
      <c r="E127" s="55">
        <f>E95+E96</f>
        <v>29930436.77</v>
      </c>
      <c r="F127" s="55">
        <f>F95+F96</f>
        <v>720604.35</v>
      </c>
      <c r="G127" s="55">
        <f>G95+G96</f>
        <v>30651041.12</v>
      </c>
      <c r="H127" s="3"/>
    </row>
    <row r="128" spans="1:8" ht="12.75">
      <c r="A128" s="70"/>
      <c r="B128" s="17"/>
      <c r="C128" s="17"/>
      <c r="D128" s="52" t="s">
        <v>114</v>
      </c>
      <c r="E128" s="55">
        <f>E127-E126</f>
        <v>4299761.68</v>
      </c>
      <c r="F128" s="55">
        <f>F127-F126</f>
        <v>-44395.65000000002</v>
      </c>
      <c r="G128" s="55">
        <f>G127-G126</f>
        <v>4255366.030000001</v>
      </c>
      <c r="H128" s="3"/>
    </row>
    <row r="129" spans="1:8" ht="12.75">
      <c r="A129" s="70"/>
      <c r="B129" s="17"/>
      <c r="C129" s="17"/>
      <c r="D129" s="52"/>
      <c r="E129" s="55"/>
      <c r="F129" s="55"/>
      <c r="G129" s="55"/>
      <c r="H129" s="3"/>
    </row>
    <row r="130" spans="1:8" ht="12.75">
      <c r="A130" s="70"/>
      <c r="B130" s="17"/>
      <c r="C130" s="17"/>
      <c r="D130" s="52"/>
      <c r="E130" s="55"/>
      <c r="F130" s="55"/>
      <c r="G130" s="55"/>
      <c r="H130" s="3"/>
    </row>
    <row r="131" spans="1:8" ht="12.75">
      <c r="A131" s="70"/>
      <c r="B131" s="17"/>
      <c r="C131" s="17"/>
      <c r="D131" s="52"/>
      <c r="E131" s="55"/>
      <c r="F131" s="55"/>
      <c r="G131" s="55"/>
      <c r="H131" s="3"/>
    </row>
    <row r="132" spans="1:8" ht="12.75">
      <c r="A132" s="70"/>
      <c r="B132" s="17"/>
      <c r="C132" s="17"/>
      <c r="D132" s="52"/>
      <c r="E132" s="55"/>
      <c r="F132" s="55"/>
      <c r="G132" s="55"/>
      <c r="H132" s="3"/>
    </row>
    <row r="133" spans="1:8" ht="12.75">
      <c r="A133" s="70"/>
      <c r="B133" s="17"/>
      <c r="C133" s="17"/>
      <c r="D133" s="52"/>
      <c r="E133" s="55"/>
      <c r="F133" s="55"/>
      <c r="G133" s="54"/>
      <c r="H133" s="3"/>
    </row>
    <row r="134" spans="1:8" ht="20.25">
      <c r="A134" s="70"/>
      <c r="B134" s="94"/>
      <c r="C134" s="17"/>
      <c r="D134" s="87"/>
      <c r="E134" s="55"/>
      <c r="F134" s="55"/>
      <c r="G134" s="54"/>
      <c r="H134" s="3"/>
    </row>
    <row r="135" spans="1:7" ht="12.75">
      <c r="A135" s="4"/>
      <c r="B135" s="62"/>
      <c r="C135" s="62"/>
      <c r="D135" s="88"/>
      <c r="E135" s="55"/>
      <c r="F135" s="55"/>
      <c r="G135" s="55"/>
    </row>
    <row r="136" spans="1:7" ht="12.75">
      <c r="A136" s="4"/>
      <c r="B136" s="62"/>
      <c r="C136" s="62"/>
      <c r="D136" s="90"/>
      <c r="E136" s="55"/>
      <c r="F136" s="55"/>
      <c r="G136" s="89"/>
    </row>
    <row r="137" spans="1:7" ht="12.75">
      <c r="A137" s="4"/>
      <c r="B137" s="62"/>
      <c r="C137" s="62"/>
      <c r="D137" s="90"/>
      <c r="E137" s="55"/>
      <c r="F137" s="55"/>
      <c r="G137" s="55"/>
    </row>
    <row r="138" spans="2:7" ht="12.75">
      <c r="B138" s="86"/>
      <c r="C138" s="86"/>
      <c r="D138" s="91"/>
      <c r="E138" s="55"/>
      <c r="F138" s="55"/>
      <c r="G138" s="55"/>
    </row>
    <row r="139" spans="2:7" ht="12.75">
      <c r="B139" s="86"/>
      <c r="C139" s="86"/>
      <c r="D139" s="91"/>
      <c r="E139" s="55"/>
      <c r="F139" s="55"/>
      <c r="G139" s="55"/>
    </row>
    <row r="140" spans="4:6" ht="12.75">
      <c r="D140" s="10"/>
      <c r="F140" s="7"/>
    </row>
    <row r="141" spans="4:6" ht="12.75">
      <c r="D141" s="10"/>
      <c r="F141" s="6"/>
    </row>
    <row r="142" ht="12.75">
      <c r="F142" s="7"/>
    </row>
  </sheetData>
  <sheetProtection/>
  <mergeCells count="36">
    <mergeCell ref="A68:A78"/>
    <mergeCell ref="B77:B78"/>
    <mergeCell ref="A106:D106"/>
    <mergeCell ref="A102:A105"/>
    <mergeCell ref="B103:B105"/>
    <mergeCell ref="A99:A101"/>
    <mergeCell ref="C81:C82"/>
    <mergeCell ref="A79:A82"/>
    <mergeCell ref="B69:B76"/>
    <mergeCell ref="A83:A89"/>
    <mergeCell ref="B3:B6"/>
    <mergeCell ref="A65:A67"/>
    <mergeCell ref="A7:A11"/>
    <mergeCell ref="B8:B11"/>
    <mergeCell ref="B13:B14"/>
    <mergeCell ref="A12:A14"/>
    <mergeCell ref="B23:B26"/>
    <mergeCell ref="A2:A6"/>
    <mergeCell ref="B20:B22"/>
    <mergeCell ref="A18:A28"/>
    <mergeCell ref="B80:B82"/>
    <mergeCell ref="B84:B86"/>
    <mergeCell ref="B87:B89"/>
    <mergeCell ref="C31:C32"/>
    <mergeCell ref="B43:B44"/>
    <mergeCell ref="B41:B42"/>
    <mergeCell ref="B30:B32"/>
    <mergeCell ref="B27:B28"/>
    <mergeCell ref="A62:A64"/>
    <mergeCell ref="B45:B47"/>
    <mergeCell ref="B48:B51"/>
    <mergeCell ref="B33:B37"/>
    <mergeCell ref="B38:B40"/>
    <mergeCell ref="B52:B53"/>
    <mergeCell ref="A38:A61"/>
    <mergeCell ref="A29:A37"/>
  </mergeCells>
  <printOptions/>
  <pageMargins left="0.9" right="0.15748031496062992" top="0.83" bottom="0.18" header="0.16" footer="0.17"/>
  <pageSetup horizontalDpi="600" verticalDpi="600" orientation="portrait" paperSize="9" r:id="rId1"/>
  <headerFooter alignWithMargins="0">
    <oddHeader>&amp;CZał. Nr  2 a  do Uchwały Rady Miejskiej w Jezioranach  NrXIV/104 
/12 z dnia 29
lutego 2012 Uzupełnienia do  zmian wydatków w budżecie gminy na rok 2012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urbanika</dc:creator>
  <cp:keywords/>
  <dc:description/>
  <cp:lastModifiedBy>urzad</cp:lastModifiedBy>
  <cp:lastPrinted>2012-03-16T13:09:20Z</cp:lastPrinted>
  <dcterms:created xsi:type="dcterms:W3CDTF">2010-02-10T06:47:56Z</dcterms:created>
  <dcterms:modified xsi:type="dcterms:W3CDTF">2012-05-14T09:50:19Z</dcterms:modified>
  <cp:category/>
  <cp:version/>
  <cp:contentType/>
  <cp:contentStatus/>
</cp:coreProperties>
</file>