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2b" sheetId="1" r:id="rId1"/>
    <sheet name="4 " sheetId="2" r:id="rId2"/>
  </sheets>
  <definedNames/>
  <calcPr fullCalcOnLoad="1"/>
</workbook>
</file>

<file path=xl/sharedStrings.xml><?xml version="1.0" encoding="utf-8"?>
<sst xmlns="http://schemas.openxmlformats.org/spreadsheetml/2006/main" count="265" uniqueCount="151">
  <si>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</si>
  <si>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</si>
  <si>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</si>
  <si>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</si>
  <si>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</si>
  <si>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</si>
  <si>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</si>
  <si>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</si>
  <si>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</si>
  <si>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</si>
  <si>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</si>
  <si>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</si>
  <si>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</si>
  <si>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</si>
  <si>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</si>
  <si>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</si>
  <si>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</si>
  <si>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</si>
  <si>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</si>
  <si>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</si>
  <si>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</si>
  <si>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</si>
  <si>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</si>
  <si>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</si>
  <si>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</si>
  <si>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</si>
  <si>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</si>
  <si>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</si>
  <si>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</si>
  <si>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</si>
  <si>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</si>
  <si>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</si>
  <si>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</si>
  <si>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</si>
  <si>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</si>
  <si>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</si>
  <si>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</si>
  <si>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</si>
  <si>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</si>
  <si>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</si>
  <si>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</si>
  <si>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</si>
  <si>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</si>
  <si>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</si>
  <si>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</si>
  <si>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</si>
  <si>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926-92601-6057,9</t>
  </si>
  <si>
    <t>Wydatki bieżące razem:</t>
  </si>
  <si>
    <t>2.2</t>
  </si>
  <si>
    <t>...7,9</t>
  </si>
  <si>
    <t>Ogółem (1+2)</t>
  </si>
  <si>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</si>
  <si>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</si>
  <si>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</si>
  <si>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</si>
  <si>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</si>
  <si>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</si>
  <si>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</si>
  <si>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</si>
  <si>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</si>
  <si>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</si>
  <si>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</si>
  <si>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Zakup wyposażenia dla MOK</t>
  </si>
  <si>
    <t>Budowa świetlicy w Kiersztanowie</t>
  </si>
  <si>
    <t>RAZEM</t>
  </si>
  <si>
    <t>w tym UE</t>
  </si>
  <si>
    <t>Biblioteki</t>
  </si>
  <si>
    <t>Modernizcja dachu i schodów</t>
  </si>
  <si>
    <t>*</t>
  </si>
  <si>
    <t>Gospodarka odpadami</t>
  </si>
  <si>
    <t>754-75495-6057,6059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</si>
  <si>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</si>
  <si>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razem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</si>
  <si>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</si>
  <si>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 xml:space="preserve"> Wykonanie roku 2011</t>
  </si>
  <si>
    <t>Budżet 2012</t>
  </si>
  <si>
    <t>TRANSPORT I ŁĄCZNOŚĆ</t>
  </si>
  <si>
    <t xml:space="preserve">Dotacje celowe z budżetu  na finansowanie  lub  dofinansowanie  kosztów realizacji inwestycji i zakupów inwestycyjnych  innych jednostek sektora finansów publicznych </t>
  </si>
  <si>
    <t>Drogi publiczne powiatowe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</si>
  <si>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</si>
  <si>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2012 r</t>
  </si>
  <si>
    <t>2013 r</t>
  </si>
  <si>
    <t>801-80101</t>
  </si>
  <si>
    <t xml:space="preserve">spółka ZGOK w Olsztynie </t>
  </si>
  <si>
    <t>w tym : pożyczki UE</t>
  </si>
  <si>
    <t xml:space="preserve">              kredyty  UE:</t>
  </si>
  <si>
    <t>drogi  600 60016</t>
  </si>
  <si>
    <t>oświata 801 80130</t>
  </si>
  <si>
    <t>E przedsiębiorca 754 75495</t>
  </si>
  <si>
    <t>1.1</t>
  </si>
  <si>
    <t>1.2</t>
  </si>
  <si>
    <t>1.3</t>
  </si>
  <si>
    <t>1.5</t>
  </si>
  <si>
    <t>1.6</t>
  </si>
  <si>
    <t>1.7</t>
  </si>
  <si>
    <t>1.8</t>
  </si>
  <si>
    <t>2.1</t>
  </si>
  <si>
    <t>w poz 1 kol.10 , w tym kredyty UE(str.1)</t>
  </si>
  <si>
    <t>pożyczki UE  (str.2)</t>
  </si>
  <si>
    <t xml:space="preserve">dotacja dla powiatu  na budowę  drogi  powiatowej Jeziorany - Tłokowo  - porozumienie </t>
  </si>
  <si>
    <t xml:space="preserve">ZWIK </t>
  </si>
  <si>
    <t>Modernizacja świetlicy w Kikitach</t>
  </si>
  <si>
    <t>Dodatkowe wydatki rozliczeniowo- inwestycyjne w  świetlicy w Studziance,Piszewie i Pierwągach</t>
  </si>
  <si>
    <t>Wykonanie istalacji wod-kan, co w świetlicy w Kierszanowie+VAT</t>
  </si>
  <si>
    <t>801-80130 6057,6059</t>
  </si>
  <si>
    <t>1.9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</si>
  <si>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</si>
  <si>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</si>
  <si>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</si>
  <si>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</si>
  <si>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</si>
  <si>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801-80110</t>
  </si>
  <si>
    <t>801-80130</t>
  </si>
  <si>
    <t>2014 r</t>
  </si>
  <si>
    <t>Dobudowa dachu i przełożenie całego pokrycia dachowego w świetlicy Radostowo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</si>
  <si>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</si>
  <si>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010-01010-6057,9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</si>
  <si>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</si>
  <si>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</si>
  <si>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 xml:space="preserve">Program </t>
  </si>
  <si>
    <t>700-7005-6057,59</t>
  </si>
  <si>
    <t xml:space="preserve">PROGRAM OPERACYJNY   KAPITAŁ LUDZKI , prorytet IX- Rozwój wykształcenia i kompetencji w regionach, Działanie 9.2. Podniesienie atrakcyjności i jakości szkolnictwa zawodowego </t>
  </si>
  <si>
    <t>801-80130-4..7,9</t>
  </si>
  <si>
    <t xml:space="preserve">Program Rozwoju Obszarów Wiejskich  na lata 2007-2013-, Działanie 413 " Wdrażanie lokalnych strategii rozwoju " </t>
  </si>
  <si>
    <t>600-60016-6059</t>
  </si>
  <si>
    <t>Organizacja dożynek gminnych  w 2012r.</t>
  </si>
  <si>
    <t>750-75095-4...7,9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</si>
  <si>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zadanie pn : "    Przebudowa placu i ciągów komunikacyjnych w Zerbuniu 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</si>
  <si>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Przebudowa chodników w rejonie Szkoły Podstawowej  w Jezioranach "</t>
  </si>
  <si>
    <t>801-80101-6057,59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</si>
  <si>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Zagospodarowanie skarp  w rejonie SP w Jezioranach I ORLIKA  "</t>
  </si>
  <si>
    <t>926-92601-6057,59</t>
  </si>
  <si>
    <t>1.10</t>
  </si>
  <si>
    <t>2.3</t>
  </si>
  <si>
    <t>2.4</t>
  </si>
  <si>
    <t>2.5</t>
  </si>
  <si>
    <t>2.6</t>
  </si>
  <si>
    <t>2.7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</si>
  <si>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</si>
  <si>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kanalizacja  F</t>
  </si>
  <si>
    <t xml:space="preserve">kanalizacja R </t>
  </si>
  <si>
    <t xml:space="preserve">kanaliza F </t>
  </si>
  <si>
    <t xml:space="preserve">kanaliza R </t>
  </si>
  <si>
    <t>małe proj. 3x45.000</t>
  </si>
  <si>
    <t>ORLIK</t>
  </si>
  <si>
    <t>WODOCIĄG Studzianka</t>
  </si>
  <si>
    <t>Załącznik Nr 2b do  Uchwały Rady Miejskiej w Jezioranach Nr XVIII/ 159 /2012  z dnia 26 września   2012 w sprawie zmian w  budżecie gminy Jeziorany na rok 2012   -    POZOSTAŁE WYDATKI MAJĄTKOWE  GMINY</t>
  </si>
  <si>
    <t>1.11</t>
  </si>
  <si>
    <t>1.12</t>
  </si>
  <si>
    <t>1.13</t>
  </si>
  <si>
    <t>1.14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</si>
</sst>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9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4" fillId="0" borderId="0" xfId="53" applyFont="1">
      <alignment/>
      <protection/>
    </xf>
    <xf numFmtId="0" fontId="24" fillId="0" borderId="0" xfId="53" applyFont="1" applyAlignment="1">
      <alignment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1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24" fillId="0" borderId="13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 wrapText="1"/>
      <protection/>
    </xf>
    <xf numFmtId="4" fontId="24" fillId="0" borderId="13" xfId="53" applyNumberFormat="1" applyFont="1" applyBorder="1" applyAlignment="1">
      <alignment horizontal="left"/>
      <protection/>
    </xf>
    <xf numFmtId="4" fontId="24" fillId="0" borderId="14" xfId="53" applyNumberFormat="1" applyFont="1" applyBorder="1" applyAlignment="1">
      <alignment horizontal="left"/>
      <protection/>
    </xf>
    <xf numFmtId="0" fontId="24" fillId="0" borderId="13" xfId="53" applyFont="1" applyBorder="1">
      <alignment/>
      <protection/>
    </xf>
    <xf numFmtId="0" fontId="24" fillId="0" borderId="13" xfId="53" applyFont="1" applyBorder="1" applyAlignment="1">
      <alignment wrapText="1"/>
      <protection/>
    </xf>
    <xf numFmtId="4" fontId="24" fillId="0" borderId="13" xfId="53" applyNumberFormat="1" applyFont="1" applyBorder="1">
      <alignment/>
      <protection/>
    </xf>
    <xf numFmtId="4" fontId="24" fillId="0" borderId="14" xfId="53" applyNumberFormat="1" applyFont="1" applyBorder="1" applyAlignment="1">
      <alignment/>
      <protection/>
    </xf>
    <xf numFmtId="0" fontId="26" fillId="0" borderId="15" xfId="53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 wrapText="1"/>
      <protection/>
    </xf>
    <xf numFmtId="4" fontId="2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26" fillId="0" borderId="10" xfId="53" applyFont="1" applyBorder="1">
      <alignment/>
      <protection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/>
      <protection/>
    </xf>
    <xf numFmtId="0" fontId="26" fillId="0" borderId="10" xfId="53" applyFont="1" applyBorder="1" applyAlignment="1">
      <alignment vertical="top" wrapText="1"/>
      <protection/>
    </xf>
    <xf numFmtId="0" fontId="24" fillId="0" borderId="16" xfId="53" applyFont="1" applyBorder="1">
      <alignment/>
      <protection/>
    </xf>
    <xf numFmtId="0" fontId="24" fillId="0" borderId="16" xfId="53" applyFont="1" applyBorder="1" applyAlignment="1">
      <alignment wrapText="1"/>
      <protection/>
    </xf>
    <xf numFmtId="4" fontId="24" fillId="0" borderId="16" xfId="53" applyNumberFormat="1" applyFont="1" applyBorder="1">
      <alignment/>
      <protection/>
    </xf>
    <xf numFmtId="4" fontId="24" fillId="0" borderId="17" xfId="53" applyNumberFormat="1" applyFont="1" applyBorder="1" applyAlignment="1">
      <alignment/>
      <protection/>
    </xf>
    <xf numFmtId="3" fontId="24" fillId="0" borderId="16" xfId="53" applyNumberFormat="1" applyFont="1" applyBorder="1">
      <alignment/>
      <protection/>
    </xf>
    <xf numFmtId="3" fontId="24" fillId="0" borderId="17" xfId="53" applyNumberFormat="1" applyFont="1" applyBorder="1" applyAlignment="1">
      <alignment/>
      <protection/>
    </xf>
    <xf numFmtId="0" fontId="24" fillId="0" borderId="18" xfId="53" applyFont="1" applyBorder="1">
      <alignment/>
      <protection/>
    </xf>
    <xf numFmtId="3" fontId="24" fillId="0" borderId="18" xfId="53" applyNumberFormat="1" applyFont="1" applyBorder="1">
      <alignment/>
      <protection/>
    </xf>
    <xf numFmtId="3" fontId="24" fillId="0" borderId="13" xfId="53" applyNumberFormat="1" applyFont="1" applyBorder="1">
      <alignment/>
      <protection/>
    </xf>
    <xf numFmtId="0" fontId="24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24" fillId="0" borderId="19" xfId="53" applyFont="1" applyBorder="1" applyAlignment="1">
      <alignment horizontal="center"/>
      <protection/>
    </xf>
    <xf numFmtId="4" fontId="24" fillId="0" borderId="10" xfId="53" applyNumberFormat="1" applyFont="1" applyBorder="1">
      <alignment/>
      <protection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29" fillId="0" borderId="2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29" fillId="0" borderId="10" xfId="0" applyFont="1" applyBorder="1" applyAlignment="1">
      <alignment horizontal="left" vertical="top"/>
    </xf>
    <xf numFmtId="0" fontId="30" fillId="0" borderId="10" xfId="0" applyFont="1" applyFill="1" applyBorder="1" applyAlignment="1">
      <alignment vertical="top" wrapText="1"/>
    </xf>
    <xf numFmtId="4" fontId="29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29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29" fillId="0" borderId="10" xfId="0" applyFont="1" applyBorder="1" applyAlignment="1">
      <alignment vertical="top"/>
    </xf>
    <xf numFmtId="0" fontId="29" fillId="0" borderId="10" xfId="0" applyFont="1" applyFill="1" applyBorder="1" applyAlignment="1">
      <alignment vertical="top" wrapText="1"/>
    </xf>
    <xf numFmtId="4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left" vertical="top" wrapText="1"/>
    </xf>
    <xf numFmtId="4" fontId="28" fillId="0" borderId="19" xfId="0" applyNumberFormat="1" applyFont="1" applyBorder="1" applyAlignment="1">
      <alignment horizontal="left" vertical="top"/>
    </xf>
    <xf numFmtId="4" fontId="3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27" fillId="0" borderId="10" xfId="0" applyNumberFormat="1" applyFont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24" fillId="0" borderId="21" xfId="53" applyFont="1" applyBorder="1">
      <alignment/>
      <protection/>
    </xf>
    <xf numFmtId="0" fontId="24" fillId="0" borderId="16" xfId="53" applyFont="1" applyBorder="1" applyAlignment="1">
      <alignment horizontal="right"/>
      <protection/>
    </xf>
    <xf numFmtId="0" fontId="31" fillId="0" borderId="10" xfId="0" applyFont="1" applyBorder="1" applyAlignment="1">
      <alignment vertical="top" wrapText="1"/>
    </xf>
    <xf numFmtId="4" fontId="31" fillId="0" borderId="10" xfId="0" applyNumberFormat="1" applyFont="1" applyBorder="1" applyAlignment="1">
      <alignment horizontal="left" vertical="top"/>
    </xf>
    <xf numFmtId="0" fontId="33" fillId="0" borderId="10" xfId="0" applyFont="1" applyFill="1" applyBorder="1" applyAlignment="1">
      <alignment vertical="top" wrapText="1"/>
    </xf>
    <xf numFmtId="4" fontId="28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24" fillId="0" borderId="15" xfId="53" applyFont="1" applyBorder="1" applyAlignment="1">
      <alignment horizontal="center"/>
      <protection/>
    </xf>
    <xf numFmtId="4" fontId="24" fillId="0" borderId="15" xfId="53" applyNumberFormat="1" applyFont="1" applyBorder="1" applyAlignment="1">
      <alignment horizontal="center"/>
      <protection/>
    </xf>
    <xf numFmtId="0" fontId="26" fillId="0" borderId="22" xfId="53" applyFont="1" applyBorder="1" applyAlignment="1">
      <alignment vertical="top" wrapText="1"/>
      <protection/>
    </xf>
    <xf numFmtId="4" fontId="4" fillId="0" borderId="16" xfId="53" applyNumberFormat="1" applyFont="1" applyBorder="1">
      <alignment/>
      <protection/>
    </xf>
    <xf numFmtId="4" fontId="24" fillId="0" borderId="16" xfId="53" applyNumberFormat="1" applyFont="1" applyBorder="1" applyAlignment="1">
      <alignment horizontal="left"/>
      <protection/>
    </xf>
    <xf numFmtId="0" fontId="24" fillId="0" borderId="16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left"/>
      <protection/>
    </xf>
    <xf numFmtId="0" fontId="24" fillId="0" borderId="10" xfId="53" applyFont="1" applyBorder="1" applyAlignment="1">
      <alignment horizontal="left" wrapText="1"/>
      <protection/>
    </xf>
    <xf numFmtId="4" fontId="24" fillId="0" borderId="10" xfId="53" applyNumberFormat="1" applyFont="1" applyBorder="1" applyAlignment="1">
      <alignment horizontal="left"/>
      <protection/>
    </xf>
    <xf numFmtId="4" fontId="27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/>
    </xf>
    <xf numFmtId="4" fontId="30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/>
    </xf>
    <xf numFmtId="4" fontId="32" fillId="0" borderId="10" xfId="0" applyNumberFormat="1" applyFont="1" applyBorder="1" applyAlignment="1">
      <alignment horizontal="center" vertical="top"/>
    </xf>
    <xf numFmtId="4" fontId="32" fillId="0" borderId="10" xfId="0" applyNumberFormat="1" applyFont="1" applyBorder="1" applyAlignment="1">
      <alignment vertical="top"/>
    </xf>
    <xf numFmtId="4" fontId="34" fillId="0" borderId="10" xfId="0" applyNumberFormat="1" applyFont="1" applyBorder="1" applyAlignment="1">
      <alignment horizontal="left" vertical="top"/>
    </xf>
    <xf numFmtId="4" fontId="24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3" fontId="24" fillId="0" borderId="0" xfId="53" applyNumberFormat="1" applyFont="1">
      <alignment/>
      <protection/>
    </xf>
    <xf numFmtId="4" fontId="4" fillId="0" borderId="10" xfId="53" applyNumberFormat="1" applyFont="1" applyBorder="1">
      <alignment/>
      <protection/>
    </xf>
    <xf numFmtId="0" fontId="25" fillId="0" borderId="20" xfId="53" applyFont="1" applyBorder="1" applyAlignment="1">
      <alignment horizontal="center" vertical="center"/>
      <protection/>
    </xf>
    <xf numFmtId="0" fontId="25" fillId="0" borderId="19" xfId="53" applyFont="1" applyBorder="1" applyAlignment="1">
      <alignment horizontal="center" vertical="center"/>
      <protection/>
    </xf>
    <xf numFmtId="4" fontId="24" fillId="0" borderId="20" xfId="53" applyNumberFormat="1" applyFont="1" applyBorder="1" applyAlignment="1">
      <alignment horizontal="center" vertical="center"/>
      <protection/>
    </xf>
    <xf numFmtId="4" fontId="24" fillId="0" borderId="23" xfId="53" applyNumberFormat="1" applyFont="1" applyBorder="1" applyAlignment="1">
      <alignment horizontal="center" vertical="center" wrapText="1"/>
      <protection/>
    </xf>
    <xf numFmtId="4" fontId="24" fillId="0" borderId="19" xfId="53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 vertical="top"/>
    </xf>
    <xf numFmtId="4" fontId="24" fillId="0" borderId="20" xfId="53" applyNumberFormat="1" applyFont="1" applyBorder="1" applyAlignment="1">
      <alignment horizontal="center" vertical="center"/>
      <protection/>
    </xf>
    <xf numFmtId="4" fontId="24" fillId="0" borderId="21" xfId="53" applyNumberFormat="1" applyFont="1" applyBorder="1" applyAlignment="1">
      <alignment horizontal="center"/>
      <protection/>
    </xf>
    <xf numFmtId="0" fontId="24" fillId="0" borderId="24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/>
      <protection/>
    </xf>
    <xf numFmtId="0" fontId="24" fillId="0" borderId="26" xfId="53" applyFont="1" applyBorder="1" applyAlignment="1">
      <alignment horizontal="center" wrapText="1"/>
      <protection/>
    </xf>
    <xf numFmtId="0" fontId="24" fillId="0" borderId="0" xfId="53" applyFont="1" applyBorder="1" applyAlignment="1">
      <alignment horizontal="center"/>
      <protection/>
    </xf>
    <xf numFmtId="0" fontId="29" fillId="0" borderId="21" xfId="0" applyFont="1" applyBorder="1" applyAlignment="1">
      <alignment horizontal="left" vertical="top"/>
    </xf>
    <xf numFmtId="4" fontId="24" fillId="0" borderId="21" xfId="53" applyNumberFormat="1" applyFont="1" applyBorder="1" applyAlignment="1">
      <alignment horizontal="left"/>
      <protection/>
    </xf>
    <xf numFmtId="0" fontId="4" fillId="0" borderId="24" xfId="53" applyFont="1" applyBorder="1" applyAlignment="1">
      <alignment horizontal="center"/>
      <protection/>
    </xf>
    <xf numFmtId="0" fontId="4" fillId="0" borderId="24" xfId="53" applyFont="1" applyBorder="1">
      <alignment/>
      <protection/>
    </xf>
    <xf numFmtId="0" fontId="4" fillId="0" borderId="2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" fontId="4" fillId="0" borderId="0" xfId="53" applyNumberFormat="1" applyFont="1" applyBorder="1">
      <alignment/>
      <protection/>
    </xf>
    <xf numFmtId="4" fontId="4" fillId="0" borderId="26" xfId="53" applyNumberFormat="1" applyFont="1" applyBorder="1">
      <alignment/>
      <protection/>
    </xf>
    <xf numFmtId="0" fontId="24" fillId="0" borderId="15" xfId="53" applyFont="1" applyBorder="1" applyAlignment="1">
      <alignment horizontal="left" wrapText="1"/>
      <protection/>
    </xf>
    <xf numFmtId="4" fontId="4" fillId="0" borderId="10" xfId="53" applyNumberFormat="1" applyFont="1" applyBorder="1" applyAlignment="1">
      <alignment horizontal="left"/>
      <protection/>
    </xf>
    <xf numFmtId="0" fontId="4" fillId="0" borderId="21" xfId="53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0" fontId="24" fillId="0" borderId="0" xfId="53" applyFont="1" applyBorder="1" applyAlignment="1">
      <alignment horizontal="center" wrapText="1"/>
      <protection/>
    </xf>
    <xf numFmtId="4" fontId="4" fillId="0" borderId="0" xfId="53" applyNumberFormat="1" applyFont="1" applyBorder="1">
      <alignment/>
      <protection/>
    </xf>
    <xf numFmtId="4" fontId="24" fillId="0" borderId="0" xfId="53" applyNumberFormat="1" applyFont="1" applyBorder="1">
      <alignment/>
      <protection/>
    </xf>
    <xf numFmtId="4" fontId="24" fillId="0" borderId="0" xfId="53" applyNumberFormat="1" applyFont="1" applyBorder="1" applyAlignment="1">
      <alignment horizontal="center"/>
      <protection/>
    </xf>
    <xf numFmtId="0" fontId="24" fillId="0" borderId="25" xfId="53" applyFont="1" applyBorder="1" applyAlignment="1">
      <alignment horizontal="left"/>
      <protection/>
    </xf>
    <xf numFmtId="0" fontId="24" fillId="0" borderId="0" xfId="53" applyFont="1" applyBorder="1" applyAlignment="1">
      <alignment horizontal="left" wrapText="1"/>
      <protection/>
    </xf>
    <xf numFmtId="4" fontId="24" fillId="0" borderId="0" xfId="53" applyNumberFormat="1" applyFont="1" applyBorder="1" applyAlignment="1">
      <alignment horizontal="left"/>
      <protection/>
    </xf>
    <xf numFmtId="3" fontId="24" fillId="0" borderId="0" xfId="53" applyNumberFormat="1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center"/>
      <protection/>
    </xf>
    <xf numFmtId="3" fontId="24" fillId="0" borderId="10" xfId="53" applyNumberFormat="1" applyFont="1" applyBorder="1">
      <alignment/>
      <protection/>
    </xf>
    <xf numFmtId="3" fontId="24" fillId="0" borderId="10" xfId="53" applyNumberFormat="1" applyFont="1" applyBorder="1" applyAlignment="1">
      <alignment horizontal="center"/>
      <protection/>
    </xf>
    <xf numFmtId="4" fontId="24" fillId="0" borderId="0" xfId="53" applyNumberFormat="1" applyFont="1">
      <alignment/>
      <protection/>
    </xf>
    <xf numFmtId="0" fontId="24" fillId="0" borderId="21" xfId="53" applyFont="1" applyBorder="1" applyAlignment="1">
      <alignment horizontal="center" vertical="center"/>
      <protection/>
    </xf>
    <xf numFmtId="0" fontId="24" fillId="0" borderId="24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29" fillId="0" borderId="21" xfId="0" applyNumberFormat="1" applyFont="1" applyBorder="1" applyAlignment="1">
      <alignment horizontal="center" vertical="top" wrapText="1"/>
    </xf>
    <xf numFmtId="0" fontId="29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center"/>
      <protection/>
    </xf>
    <xf numFmtId="0" fontId="24" fillId="0" borderId="20" xfId="53" applyFont="1" applyBorder="1" applyAlignment="1">
      <alignment horizontal="center" vertical="center"/>
      <protection/>
    </xf>
    <xf numFmtId="0" fontId="29" fillId="0" borderId="21" xfId="0" applyFont="1" applyBorder="1" applyAlignment="1">
      <alignment vertical="top"/>
    </xf>
    <xf numFmtId="0" fontId="0" fillId="0" borderId="21" xfId="0" applyBorder="1" applyAlignment="1">
      <alignment horizontal="left" vertical="top"/>
    </xf>
    <xf numFmtId="0" fontId="29" fillId="0" borderId="20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29" fillId="0" borderId="20" xfId="0" applyFont="1" applyBorder="1" applyAlignment="1">
      <alignment vertical="top"/>
    </xf>
    <xf numFmtId="0" fontId="29" fillId="0" borderId="21" xfId="0" applyFont="1" applyBorder="1" applyAlignment="1">
      <alignment vertical="top"/>
    </xf>
    <xf numFmtId="0" fontId="29" fillId="0" borderId="15" xfId="0" applyFont="1" applyBorder="1" applyAlignment="1">
      <alignment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37" fillId="0" borderId="28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0" xfId="0" applyFont="1" applyAlignment="1">
      <alignment/>
    </xf>
    <xf numFmtId="0" fontId="37" fillId="0" borderId="26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9" xfId="0" applyFont="1" applyBorder="1" applyAlignment="1">
      <alignment/>
    </xf>
    <xf numFmtId="0" fontId="24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0" fontId="24" fillId="0" borderId="16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30" xfId="53" applyFont="1" applyBorder="1" applyAlignment="1">
      <alignment horizontal="center" vertical="top" wrapText="1"/>
      <protection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top" wrapText="1"/>
      <protection/>
    </xf>
    <xf numFmtId="0" fontId="24" fillId="0" borderId="16" xfId="53" applyFont="1" applyBorder="1" applyAlignment="1">
      <alignment horizontal="center"/>
      <protection/>
    </xf>
    <xf numFmtId="0" fontId="24" fillId="0" borderId="21" xfId="53" applyFont="1" applyBorder="1" applyAlignment="1">
      <alignment horizontal="center"/>
      <protection/>
    </xf>
    <xf numFmtId="0" fontId="24" fillId="0" borderId="24" xfId="53" applyFont="1" applyBorder="1" applyAlignment="1">
      <alignment horizontal="center"/>
      <protection/>
    </xf>
    <xf numFmtId="4" fontId="24" fillId="0" borderId="16" xfId="53" applyNumberFormat="1" applyFont="1" applyBorder="1" applyAlignment="1">
      <alignment horizontal="center"/>
      <protection/>
    </xf>
    <xf numFmtId="4" fontId="24" fillId="0" borderId="21" xfId="53" applyNumberFormat="1" applyFont="1" applyBorder="1" applyAlignment="1">
      <alignment horizontal="center"/>
      <protection/>
    </xf>
    <xf numFmtId="4" fontId="24" fillId="0" borderId="24" xfId="53" applyNumberFormat="1" applyFont="1" applyBorder="1" applyAlignment="1">
      <alignment horizontal="center"/>
      <protection/>
    </xf>
    <xf numFmtId="0" fontId="4" fillId="0" borderId="25" xfId="53" applyFont="1" applyBorder="1" applyAlignment="1">
      <alignment horizontal="left" wrapText="1"/>
      <protection/>
    </xf>
    <xf numFmtId="0" fontId="37" fillId="0" borderId="0" xfId="0" applyFont="1" applyAlignment="1">
      <alignment horizontal="left" wrapText="1"/>
    </xf>
    <xf numFmtId="0" fontId="37" fillId="0" borderId="25" xfId="0" applyFont="1" applyBorder="1" applyAlignment="1">
      <alignment horizontal="left" wrapText="1"/>
    </xf>
    <xf numFmtId="0" fontId="24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24" fillId="0" borderId="15" xfId="53" applyFont="1" applyBorder="1" applyAlignment="1">
      <alignment horizontal="center"/>
      <protection/>
    </xf>
    <xf numFmtId="3" fontId="24" fillId="0" borderId="16" xfId="53" applyNumberFormat="1" applyFont="1" applyBorder="1" applyAlignment="1">
      <alignment horizontal="center"/>
      <protection/>
    </xf>
    <xf numFmtId="3" fontId="24" fillId="0" borderId="21" xfId="53" applyNumberFormat="1" applyFont="1" applyBorder="1" applyAlignment="1">
      <alignment horizontal="center"/>
      <protection/>
    </xf>
    <xf numFmtId="3" fontId="24" fillId="0" borderId="15" xfId="53" applyNumberFormat="1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8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horizontal="center" vertical="top" wrapText="1"/>
      <protection/>
    </xf>
    <xf numFmtId="0" fontId="24" fillId="0" borderId="13" xfId="53" applyFont="1" applyBorder="1" applyAlignment="1">
      <alignment horizontal="left"/>
      <protection/>
    </xf>
    <xf numFmtId="0" fontId="24" fillId="0" borderId="16" xfId="53" applyFont="1" applyBorder="1" applyAlignment="1">
      <alignment horizontal="left"/>
      <protection/>
    </xf>
    <xf numFmtId="0" fontId="24" fillId="0" borderId="10" xfId="53" applyFont="1" applyBorder="1" applyAlignment="1">
      <alignment horizontal="left" wrapText="1"/>
      <protection/>
    </xf>
    <xf numFmtId="4" fontId="24" fillId="0" borderId="13" xfId="53" applyNumberFormat="1" applyFont="1" applyBorder="1" applyAlignment="1">
      <alignment horizontal="left"/>
      <protection/>
    </xf>
    <xf numFmtId="4" fontId="24" fillId="0" borderId="16" xfId="53" applyNumberFormat="1" applyFont="1" applyBorder="1" applyAlignment="1">
      <alignment horizontal="left"/>
      <protection/>
    </xf>
    <xf numFmtId="4" fontId="24" fillId="0" borderId="21" xfId="53" applyNumberFormat="1" applyFont="1" applyBorder="1" applyAlignment="1">
      <alignment horizontal="left"/>
      <protection/>
    </xf>
    <xf numFmtId="4" fontId="24" fillId="0" borderId="33" xfId="53" applyNumberFormat="1" applyFont="1" applyBorder="1" applyAlignment="1">
      <alignment horizontal="center" vertical="center" wrapText="1"/>
      <protection/>
    </xf>
    <xf numFmtId="4" fontId="35" fillId="0" borderId="33" xfId="0" applyNumberFormat="1" applyFont="1" applyBorder="1" applyAlignment="1">
      <alignment horizontal="center" vertical="center"/>
    </xf>
    <xf numFmtId="4" fontId="35" fillId="0" borderId="34" xfId="0" applyNumberFormat="1" applyFont="1" applyBorder="1" applyAlignment="1">
      <alignment horizontal="center" vertical="center"/>
    </xf>
    <xf numFmtId="0" fontId="4" fillId="0" borderId="35" xfId="53" applyFont="1" applyBorder="1" applyAlignment="1">
      <alignment horizontal="center"/>
      <protection/>
    </xf>
    <xf numFmtId="0" fontId="4" fillId="0" borderId="36" xfId="53" applyFont="1" applyBorder="1" applyAlignment="1">
      <alignment horizontal="center"/>
      <protection/>
    </xf>
    <xf numFmtId="0" fontId="24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37" xfId="53" applyFont="1" applyBorder="1" applyAlignment="1">
      <alignment horizontal="center" vertical="top" wrapText="1"/>
      <protection/>
    </xf>
    <xf numFmtId="0" fontId="4" fillId="0" borderId="38" xfId="53" applyFont="1" applyBorder="1" applyAlignment="1">
      <alignment horizontal="center" vertical="top" wrapText="1"/>
      <protection/>
    </xf>
    <xf numFmtId="0" fontId="24" fillId="0" borderId="13" xfId="53" applyFont="1" applyBorder="1" applyAlignment="1">
      <alignment horizontal="left" wrapText="1"/>
      <protection/>
    </xf>
    <xf numFmtId="0" fontId="24" fillId="0" borderId="16" xfId="53" applyFont="1" applyBorder="1" applyAlignment="1">
      <alignment horizontal="left" wrapText="1"/>
      <protection/>
    </xf>
    <xf numFmtId="0" fontId="1" fillId="0" borderId="25" xfId="53" applyFont="1" applyBorder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8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25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22" xfId="52" applyBorder="1" applyAlignment="1">
      <alignment vertical="top" wrapText="1"/>
      <protection/>
    </xf>
    <xf numFmtId="0" fontId="0" fillId="0" borderId="27" xfId="52" applyBorder="1" applyAlignment="1">
      <alignment vertical="top" wrapText="1"/>
      <protection/>
    </xf>
    <xf numFmtId="0" fontId="0" fillId="0" borderId="29" xfId="52" applyBorder="1" applyAlignment="1">
      <alignment vertical="top"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0" xfId="53" applyFont="1" applyFill="1" applyBorder="1" applyAlignment="1">
      <alignment horizontal="center" vertical="center"/>
      <protection/>
    </xf>
    <xf numFmtId="0" fontId="24" fillId="0" borderId="16" xfId="53" applyFont="1" applyBorder="1" applyAlignment="1">
      <alignment horizontal="center" wrapText="1"/>
      <protection/>
    </xf>
    <xf numFmtId="0" fontId="24" fillId="0" borderId="21" xfId="53" applyFont="1" applyBorder="1" applyAlignment="1">
      <alignment horizontal="center" wrapText="1"/>
      <protection/>
    </xf>
    <xf numFmtId="0" fontId="24" fillId="0" borderId="15" xfId="53" applyFont="1" applyBorder="1" applyAlignment="1">
      <alignment horizontal="center" wrapText="1"/>
      <protection/>
    </xf>
    <xf numFmtId="0" fontId="26" fillId="0" borderId="20" xfId="53" applyFont="1" applyBorder="1" applyAlignment="1">
      <alignment horizontal="center" vertical="center"/>
      <protection/>
    </xf>
    <xf numFmtId="0" fontId="26" fillId="0" borderId="21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27" fillId="0" borderId="39" xfId="53" applyFont="1" applyBorder="1" applyAlignment="1">
      <alignment horizontal="center" vertical="top" wrapText="1"/>
      <protection/>
    </xf>
    <xf numFmtId="0" fontId="27" fillId="0" borderId="40" xfId="53" applyFont="1" applyBorder="1" applyAlignment="1">
      <alignment horizontal="center" vertical="top" wrapText="1"/>
      <protection/>
    </xf>
    <xf numFmtId="0" fontId="27" fillId="0" borderId="41" xfId="53" applyFont="1" applyBorder="1" applyAlignment="1">
      <alignment horizontal="center" vertical="top" wrapText="1"/>
      <protection/>
    </xf>
    <xf numFmtId="0" fontId="27" fillId="0" borderId="42" xfId="53" applyFont="1" applyBorder="1" applyAlignment="1">
      <alignment horizontal="center" vertical="top" wrapText="1"/>
      <protection/>
    </xf>
    <xf numFmtId="0" fontId="27" fillId="0" borderId="0" xfId="53" applyFont="1" applyBorder="1" applyAlignment="1">
      <alignment horizontal="center" vertical="top" wrapText="1"/>
      <protection/>
    </xf>
    <xf numFmtId="0" fontId="27" fillId="0" borderId="43" xfId="53" applyFont="1" applyBorder="1" applyAlignment="1">
      <alignment horizontal="center" vertical="top" wrapText="1"/>
      <protection/>
    </xf>
    <xf numFmtId="0" fontId="27" fillId="0" borderId="44" xfId="53" applyFont="1" applyBorder="1" applyAlignment="1">
      <alignment horizontal="center" vertical="top" wrapText="1"/>
      <protection/>
    </xf>
    <xf numFmtId="0" fontId="27" fillId="0" borderId="45" xfId="53" applyFont="1" applyBorder="1" applyAlignment="1">
      <alignment horizontal="center" vertical="top" wrapText="1"/>
      <protection/>
    </xf>
    <xf numFmtId="0" fontId="27" fillId="0" borderId="46" xfId="53" applyFont="1" applyBorder="1" applyAlignment="1">
      <alignment horizontal="center" vertical="top" wrapText="1"/>
      <protection/>
    </xf>
    <xf numFmtId="0" fontId="24" fillId="0" borderId="24" xfId="53" applyFont="1" applyBorder="1" applyAlignment="1">
      <alignment horizontal="center" wrapText="1"/>
      <protection/>
    </xf>
    <xf numFmtId="0" fontId="4" fillId="0" borderId="47" xfId="53" applyFont="1" applyBorder="1" applyAlignment="1">
      <alignment horizontal="center"/>
      <protection/>
    </xf>
    <xf numFmtId="0" fontId="4" fillId="0" borderId="48" xfId="53" applyFont="1" applyBorder="1" applyAlignment="1">
      <alignment horizontal="center"/>
      <protection/>
    </xf>
    <xf numFmtId="0" fontId="24" fillId="0" borderId="15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24" fillId="0" borderId="19" xfId="53" applyFont="1" applyBorder="1" applyAlignment="1">
      <alignment horizontal="center"/>
      <protection/>
    </xf>
    <xf numFmtId="0" fontId="24" fillId="0" borderId="23" xfId="53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5" xfId="53" applyFont="1" applyBorder="1" applyAlignment="1">
      <alignment horizontal="center" wrapText="1"/>
      <protection/>
    </xf>
    <xf numFmtId="0" fontId="37" fillId="0" borderId="0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37" fillId="0" borderId="0" xfId="0" applyFont="1" applyAlignment="1">
      <alignment wrapText="1"/>
    </xf>
    <xf numFmtId="0" fontId="24" fillId="0" borderId="16" xfId="53" applyFont="1" applyBorder="1" applyAlignment="1">
      <alignment horizontal="left" vertical="center"/>
      <protection/>
    </xf>
    <xf numFmtId="0" fontId="24" fillId="0" borderId="21" xfId="53" applyFont="1" applyBorder="1" applyAlignment="1">
      <alignment horizontal="left" vertical="center"/>
      <protection/>
    </xf>
    <xf numFmtId="0" fontId="24" fillId="0" borderId="24" xfId="53" applyFont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" sqref="G1"/>
    </sheetView>
  </sheetViews>
  <sheetFormatPr defaultColWidth="9.00390625" defaultRowHeight="12.75"/>
  <cols>
    <col min="1" max="1" width="5.125" style="45" customWidth="1"/>
    <col min="2" max="2" width="6.875" style="45" customWidth="1"/>
    <col min="3" max="3" width="6.125" style="73" customWidth="1"/>
    <col min="4" max="4" width="48.75390625" style="74" customWidth="1"/>
    <col min="5" max="5" width="11.625" style="75" customWidth="1"/>
    <col min="6" max="6" width="10.00390625" style="75" customWidth="1"/>
    <col min="7" max="7" width="9.875" style="44" bestFit="1" customWidth="1"/>
    <col min="8" max="8" width="10.125" style="44" bestFit="1" customWidth="1"/>
    <col min="9" max="16384" width="9.125" style="45" customWidth="1"/>
  </cols>
  <sheetData>
    <row r="1" spans="1:6" ht="12.75">
      <c r="A1" s="157" t="s">
        <v>146</v>
      </c>
      <c r="B1" s="157"/>
      <c r="C1" s="157"/>
      <c r="D1" s="157"/>
      <c r="E1" s="157"/>
      <c r="F1" s="157"/>
    </row>
    <row r="2" spans="1:6" ht="12.75">
      <c r="A2" s="158"/>
      <c r="B2" s="158"/>
      <c r="C2" s="158"/>
      <c r="D2" s="158"/>
      <c r="E2" s="158"/>
      <c r="F2" s="158"/>
    </row>
    <row r="3" spans="1:8" s="51" customFormat="1" ht="25.5">
      <c r="A3" s="46" t="s">
        <v>51</v>
      </c>
      <c r="B3" s="46" t="s">
        <v>52</v>
      </c>
      <c r="C3" s="46" t="s">
        <v>53</v>
      </c>
      <c r="D3" s="47" t="s">
        <v>54</v>
      </c>
      <c r="E3" s="98" t="s">
        <v>74</v>
      </c>
      <c r="F3" s="49" t="s">
        <v>75</v>
      </c>
      <c r="G3" s="48" t="s">
        <v>55</v>
      </c>
      <c r="H3" s="50"/>
    </row>
    <row r="4" spans="1:8" s="51" customFormat="1" ht="12.75">
      <c r="A4" s="163">
        <v>600</v>
      </c>
      <c r="B4" s="46"/>
      <c r="C4" s="46"/>
      <c r="D4" s="47" t="s">
        <v>76</v>
      </c>
      <c r="E4" s="98">
        <f>E5</f>
        <v>0</v>
      </c>
      <c r="F4" s="48">
        <f>F5</f>
        <v>100000</v>
      </c>
      <c r="G4" s="101">
        <f>G5</f>
        <v>0</v>
      </c>
      <c r="H4" s="50"/>
    </row>
    <row r="5" spans="1:8" s="51" customFormat="1" ht="12.75">
      <c r="A5" s="155"/>
      <c r="B5" s="46">
        <v>60014</v>
      </c>
      <c r="C5" s="46"/>
      <c r="D5" s="47" t="s">
        <v>78</v>
      </c>
      <c r="E5" s="98">
        <f>E7</f>
        <v>0</v>
      </c>
      <c r="F5" s="48">
        <f>F7</f>
        <v>100000</v>
      </c>
      <c r="G5" s="101">
        <f>G7</f>
        <v>0</v>
      </c>
      <c r="H5" s="50"/>
    </row>
    <row r="6" spans="1:8" s="51" customFormat="1" ht="51">
      <c r="A6" s="155"/>
      <c r="B6" s="46"/>
      <c r="C6" s="46">
        <v>6620</v>
      </c>
      <c r="D6" s="47" t="s">
        <v>77</v>
      </c>
      <c r="E6" s="98">
        <v>0</v>
      </c>
      <c r="F6" s="49">
        <v>100000</v>
      </c>
      <c r="G6" s="101"/>
      <c r="H6" s="50"/>
    </row>
    <row r="7" spans="1:8" s="51" customFormat="1" ht="27.75" customHeight="1">
      <c r="A7" s="156"/>
      <c r="B7" s="46"/>
      <c r="C7" s="86"/>
      <c r="D7" s="87" t="s">
        <v>99</v>
      </c>
      <c r="E7" s="99"/>
      <c r="F7" s="88">
        <v>100000</v>
      </c>
      <c r="G7" s="102"/>
      <c r="H7" s="50"/>
    </row>
    <row r="8" spans="1:7" ht="23.25" customHeight="1">
      <c r="A8" s="167">
        <v>900</v>
      </c>
      <c r="B8" s="52"/>
      <c r="C8" s="53"/>
      <c r="D8" s="54" t="s">
        <v>56</v>
      </c>
      <c r="E8" s="100">
        <f>E9+E12</f>
        <v>172000</v>
      </c>
      <c r="F8" s="55">
        <f>F9+F12</f>
        <v>108000</v>
      </c>
      <c r="G8" s="103">
        <f>G9+G12</f>
        <v>0</v>
      </c>
    </row>
    <row r="9" spans="1:7" ht="14.25" customHeight="1">
      <c r="A9" s="168"/>
      <c r="B9" s="167">
        <v>90001</v>
      </c>
      <c r="C9" s="53"/>
      <c r="D9" s="56" t="s">
        <v>57</v>
      </c>
      <c r="E9" s="85">
        <f>E10</f>
        <v>134000</v>
      </c>
      <c r="F9" s="57">
        <f>F10</f>
        <v>0</v>
      </c>
      <c r="G9" s="104">
        <f>G10</f>
        <v>0</v>
      </c>
    </row>
    <row r="10" spans="1:7" ht="21">
      <c r="A10" s="168"/>
      <c r="B10" s="161"/>
      <c r="C10" s="58">
        <v>6010</v>
      </c>
      <c r="D10" s="56" t="s">
        <v>58</v>
      </c>
      <c r="E10" s="85">
        <v>134000</v>
      </c>
      <c r="F10" s="57"/>
      <c r="G10" s="104"/>
    </row>
    <row r="11" spans="1:7" ht="11.25" customHeight="1">
      <c r="A11" s="169"/>
      <c r="B11" s="170"/>
      <c r="C11" s="58"/>
      <c r="D11" s="84" t="s">
        <v>100</v>
      </c>
      <c r="E11" s="117">
        <v>134000</v>
      </c>
      <c r="F11" s="57"/>
      <c r="G11" s="105"/>
    </row>
    <row r="12" spans="1:7" ht="16.5" customHeight="1">
      <c r="A12" s="59"/>
      <c r="B12" s="60">
        <v>90002</v>
      </c>
      <c r="C12" s="58"/>
      <c r="D12" s="79" t="s">
        <v>69</v>
      </c>
      <c r="E12" s="85">
        <f aca="true" t="shared" si="0" ref="E12:G13">E13</f>
        <v>38000</v>
      </c>
      <c r="F12" s="57">
        <f t="shared" si="0"/>
        <v>108000</v>
      </c>
      <c r="G12" s="104">
        <f t="shared" si="0"/>
        <v>0</v>
      </c>
    </row>
    <row r="13" spans="1:7" ht="20.25" customHeight="1">
      <c r="A13" s="59"/>
      <c r="B13" s="60"/>
      <c r="C13" s="58">
        <v>6010</v>
      </c>
      <c r="D13" s="56" t="s">
        <v>58</v>
      </c>
      <c r="E13" s="85">
        <f t="shared" si="0"/>
        <v>38000</v>
      </c>
      <c r="F13" s="57">
        <f t="shared" si="0"/>
        <v>108000</v>
      </c>
      <c r="G13" s="104">
        <f t="shared" si="0"/>
        <v>0</v>
      </c>
    </row>
    <row r="14" spans="1:7" ht="12.75">
      <c r="A14" s="59"/>
      <c r="B14" s="60"/>
      <c r="C14" s="58"/>
      <c r="D14" s="84" t="s">
        <v>83</v>
      </c>
      <c r="E14" s="117">
        <v>38000</v>
      </c>
      <c r="F14" s="118">
        <v>108000</v>
      </c>
      <c r="G14" s="105"/>
    </row>
    <row r="15" spans="1:8" s="64" customFormat="1" ht="15" customHeight="1">
      <c r="A15" s="167">
        <v>921</v>
      </c>
      <c r="B15" s="61"/>
      <c r="C15" s="53"/>
      <c r="D15" s="62" t="s">
        <v>59</v>
      </c>
      <c r="E15" s="100">
        <f>E16+E25</f>
        <v>204670.19</v>
      </c>
      <c r="F15" s="55">
        <f>F16+F25</f>
        <v>12085</v>
      </c>
      <c r="G15" s="104">
        <f>G16+G25</f>
        <v>0</v>
      </c>
      <c r="H15" s="63"/>
    </row>
    <row r="16" spans="1:8" s="64" customFormat="1" ht="12.75">
      <c r="A16" s="168"/>
      <c r="B16" s="167">
        <v>92109</v>
      </c>
      <c r="C16" s="53"/>
      <c r="D16" s="65" t="s">
        <v>60</v>
      </c>
      <c r="E16" s="100">
        <f>E17+E21</f>
        <v>200670.19</v>
      </c>
      <c r="F16" s="55">
        <f>+F17+F21</f>
        <v>12085</v>
      </c>
      <c r="G16" s="103">
        <f>+G17+G21</f>
        <v>0</v>
      </c>
      <c r="H16" s="63"/>
    </row>
    <row r="17" spans="1:8" s="64" customFormat="1" ht="33" customHeight="1">
      <c r="A17" s="168"/>
      <c r="B17" s="161"/>
      <c r="C17" s="164">
        <v>6220</v>
      </c>
      <c r="D17" s="66" t="s">
        <v>61</v>
      </c>
      <c r="E17" s="100">
        <f>E18+E19+E20</f>
        <v>52949.79</v>
      </c>
      <c r="F17" s="100">
        <f>F18+F19+F20</f>
        <v>12085</v>
      </c>
      <c r="G17" s="100">
        <f>G18+G19+G20</f>
        <v>0</v>
      </c>
      <c r="H17" s="63"/>
    </row>
    <row r="18" spans="1:8" s="64" customFormat="1" ht="12.75" customHeight="1">
      <c r="A18" s="168"/>
      <c r="B18" s="161"/>
      <c r="C18" s="165"/>
      <c r="D18" s="69" t="s">
        <v>103</v>
      </c>
      <c r="E18" s="85">
        <v>39469.79</v>
      </c>
      <c r="F18" s="68"/>
      <c r="G18" s="105"/>
      <c r="H18" s="63"/>
    </row>
    <row r="19" spans="1:8" s="64" customFormat="1" ht="23.25" customHeight="1">
      <c r="A19" s="168"/>
      <c r="B19" s="161"/>
      <c r="C19" s="166"/>
      <c r="D19" s="116" t="s">
        <v>102</v>
      </c>
      <c r="E19" s="85">
        <v>13480</v>
      </c>
      <c r="F19" s="68">
        <v>1000</v>
      </c>
      <c r="G19" s="105"/>
      <c r="H19" s="63"/>
    </row>
    <row r="20" spans="1:8" s="64" customFormat="1" ht="23.25" customHeight="1">
      <c r="A20" s="168"/>
      <c r="B20" s="161"/>
      <c r="C20" s="125"/>
      <c r="D20" s="116" t="s">
        <v>114</v>
      </c>
      <c r="E20" s="85"/>
      <c r="F20" s="68">
        <v>11085</v>
      </c>
      <c r="G20" s="105"/>
      <c r="H20" s="63"/>
    </row>
    <row r="21" spans="1:8" s="64" customFormat="1" ht="32.25" customHeight="1">
      <c r="A21" s="169"/>
      <c r="B21" s="169"/>
      <c r="C21" s="164">
        <v>6229</v>
      </c>
      <c r="D21" s="66" t="s">
        <v>61</v>
      </c>
      <c r="E21" s="100">
        <v>147720.4</v>
      </c>
      <c r="F21" s="55">
        <f>F22+F23+F24</f>
        <v>0</v>
      </c>
      <c r="G21" s="104">
        <f>G22+G23+G24</f>
        <v>0</v>
      </c>
      <c r="H21" s="63"/>
    </row>
    <row r="22" spans="1:8" s="64" customFormat="1" ht="10.5" customHeight="1">
      <c r="A22" s="169"/>
      <c r="B22" s="169"/>
      <c r="C22" s="165"/>
      <c r="D22" s="67" t="s">
        <v>62</v>
      </c>
      <c r="E22" s="71">
        <v>25752.19</v>
      </c>
      <c r="F22" s="70"/>
      <c r="G22" s="105"/>
      <c r="H22" s="63"/>
    </row>
    <row r="23" spans="1:8" s="64" customFormat="1" ht="11.25" customHeight="1">
      <c r="A23" s="169"/>
      <c r="B23" s="169"/>
      <c r="C23" s="165"/>
      <c r="D23" s="67" t="s">
        <v>101</v>
      </c>
      <c r="E23" s="71">
        <v>25460.33</v>
      </c>
      <c r="F23" s="70"/>
      <c r="G23" s="105"/>
      <c r="H23" s="63"/>
    </row>
    <row r="24" spans="1:8" s="64" customFormat="1" ht="11.25" customHeight="1">
      <c r="A24" s="169"/>
      <c r="B24" s="169"/>
      <c r="C24" s="162"/>
      <c r="D24" s="67" t="s">
        <v>63</v>
      </c>
      <c r="E24" s="71">
        <v>96507.88</v>
      </c>
      <c r="F24" s="70"/>
      <c r="G24" s="105"/>
      <c r="H24" s="63"/>
    </row>
    <row r="25" spans="1:8" s="64" customFormat="1" ht="13.5" customHeight="1">
      <c r="A25" s="169"/>
      <c r="B25" s="171">
        <v>92116</v>
      </c>
      <c r="C25" s="76"/>
      <c r="D25" s="64" t="s">
        <v>66</v>
      </c>
      <c r="E25" s="100">
        <f aca="true" t="shared" si="1" ref="E25:G26">E26</f>
        <v>4000</v>
      </c>
      <c r="F25" s="77">
        <f t="shared" si="1"/>
        <v>0</v>
      </c>
      <c r="G25" s="104">
        <f t="shared" si="1"/>
        <v>0</v>
      </c>
      <c r="H25" s="63"/>
    </row>
    <row r="26" spans="1:8" s="64" customFormat="1" ht="36" customHeight="1">
      <c r="A26" s="169"/>
      <c r="B26" s="172"/>
      <c r="C26" s="174">
        <v>6220</v>
      </c>
      <c r="D26" s="66" t="s">
        <v>61</v>
      </c>
      <c r="E26" s="85">
        <f t="shared" si="1"/>
        <v>4000</v>
      </c>
      <c r="F26" s="78">
        <f t="shared" si="1"/>
        <v>0</v>
      </c>
      <c r="G26" s="104">
        <f t="shared" si="1"/>
        <v>0</v>
      </c>
      <c r="H26" s="63"/>
    </row>
    <row r="27" spans="1:8" s="64" customFormat="1" ht="11.25" customHeight="1">
      <c r="A27" s="170"/>
      <c r="B27" s="173"/>
      <c r="C27" s="175"/>
      <c r="D27" s="69" t="s">
        <v>67</v>
      </c>
      <c r="E27" s="85">
        <v>4000</v>
      </c>
      <c r="F27" s="70"/>
      <c r="G27" s="105"/>
      <c r="H27" s="63"/>
    </row>
    <row r="28" spans="1:8" ht="15.75" customHeight="1">
      <c r="A28" s="52"/>
      <c r="B28" s="52"/>
      <c r="C28" s="72"/>
      <c r="D28" s="65" t="s">
        <v>64</v>
      </c>
      <c r="E28" s="100">
        <f>E15+E8+E4</f>
        <v>376670.19</v>
      </c>
      <c r="F28" s="55">
        <f>F15+F8+F4</f>
        <v>220085</v>
      </c>
      <c r="G28" s="103">
        <f>G15+G8+G4</f>
        <v>0</v>
      </c>
      <c r="H28" s="63"/>
    </row>
    <row r="29" spans="1:7" ht="12.75">
      <c r="A29" s="52"/>
      <c r="B29" s="52"/>
      <c r="C29" s="72"/>
      <c r="D29" s="82" t="s">
        <v>65</v>
      </c>
      <c r="E29" s="83">
        <f>E21</f>
        <v>147720.4</v>
      </c>
      <c r="F29" s="83">
        <f>F21</f>
        <v>0</v>
      </c>
      <c r="G29" s="106">
        <f>G21</f>
        <v>0</v>
      </c>
    </row>
  </sheetData>
  <sheetProtection/>
  <mergeCells count="10">
    <mergeCell ref="A4:A7"/>
    <mergeCell ref="A1:F2"/>
    <mergeCell ref="B9:B11"/>
    <mergeCell ref="A8:A11"/>
    <mergeCell ref="C17:C19"/>
    <mergeCell ref="A15:A27"/>
    <mergeCell ref="B25:B27"/>
    <mergeCell ref="C26:C27"/>
    <mergeCell ref="B16:B24"/>
    <mergeCell ref="C21:C24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0"/>
  <sheetViews>
    <sheetView tabSelected="1" zoomScalePageLayoutView="0" workbookViewId="0" topLeftCell="A45">
      <selection activeCell="H178" sqref="H17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2" spans="1:16" ht="29.25" customHeight="1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ht="18.75" customHeight="1">
      <c r="J3" s="107"/>
    </row>
    <row r="4" spans="1:16" ht="11.25">
      <c r="A4" s="242" t="s">
        <v>2</v>
      </c>
      <c r="B4" s="242" t="s">
        <v>3</v>
      </c>
      <c r="C4" s="241" t="s">
        <v>4</v>
      </c>
      <c r="D4" s="241" t="s">
        <v>5</v>
      </c>
      <c r="E4" s="241" t="s">
        <v>6</v>
      </c>
      <c r="F4" s="242" t="s">
        <v>7</v>
      </c>
      <c r="G4" s="242"/>
      <c r="H4" s="242" t="s">
        <v>0</v>
      </c>
      <c r="I4" s="242"/>
      <c r="J4" s="242"/>
      <c r="K4" s="242"/>
      <c r="L4" s="242"/>
      <c r="M4" s="242"/>
      <c r="N4" s="242"/>
      <c r="O4" s="242"/>
      <c r="P4" s="242"/>
    </row>
    <row r="5" spans="1:16" ht="11.25">
      <c r="A5" s="242"/>
      <c r="B5" s="242"/>
      <c r="C5" s="241"/>
      <c r="D5" s="241"/>
      <c r="E5" s="241"/>
      <c r="F5" s="241" t="s">
        <v>8</v>
      </c>
      <c r="G5" s="241" t="s">
        <v>9</v>
      </c>
      <c r="H5" s="242" t="s">
        <v>31</v>
      </c>
      <c r="I5" s="242"/>
      <c r="J5" s="242"/>
      <c r="K5" s="242"/>
      <c r="L5" s="242"/>
      <c r="M5" s="242"/>
      <c r="N5" s="242"/>
      <c r="O5" s="242"/>
      <c r="P5" s="242"/>
    </row>
    <row r="6" spans="1:16" ht="11.25">
      <c r="A6" s="242"/>
      <c r="B6" s="242"/>
      <c r="C6" s="241"/>
      <c r="D6" s="241"/>
      <c r="E6" s="241"/>
      <c r="F6" s="241"/>
      <c r="G6" s="241"/>
      <c r="H6" s="241" t="s">
        <v>10</v>
      </c>
      <c r="I6" s="242" t="s">
        <v>11</v>
      </c>
      <c r="J6" s="242"/>
      <c r="K6" s="242"/>
      <c r="L6" s="242"/>
      <c r="M6" s="242"/>
      <c r="N6" s="242"/>
      <c r="O6" s="242"/>
      <c r="P6" s="242"/>
    </row>
    <row r="7" spans="1:16" ht="14.25" customHeight="1">
      <c r="A7" s="242"/>
      <c r="B7" s="242"/>
      <c r="C7" s="241"/>
      <c r="D7" s="241"/>
      <c r="E7" s="241"/>
      <c r="F7" s="241"/>
      <c r="G7" s="241"/>
      <c r="H7" s="241"/>
      <c r="I7" s="242" t="s">
        <v>12</v>
      </c>
      <c r="J7" s="242"/>
      <c r="K7" s="242"/>
      <c r="L7" s="242"/>
      <c r="M7" s="242" t="s">
        <v>13</v>
      </c>
      <c r="N7" s="242"/>
      <c r="O7" s="242"/>
      <c r="P7" s="242"/>
    </row>
    <row r="8" spans="1:16" ht="12.75" customHeight="1">
      <c r="A8" s="242"/>
      <c r="B8" s="242"/>
      <c r="C8" s="241"/>
      <c r="D8" s="241"/>
      <c r="E8" s="241"/>
      <c r="F8" s="241"/>
      <c r="G8" s="241"/>
      <c r="H8" s="241"/>
      <c r="I8" s="241" t="s">
        <v>14</v>
      </c>
      <c r="J8" s="242" t="s">
        <v>15</v>
      </c>
      <c r="K8" s="242"/>
      <c r="L8" s="242"/>
      <c r="M8" s="241" t="s">
        <v>16</v>
      </c>
      <c r="N8" s="241" t="s">
        <v>15</v>
      </c>
      <c r="O8" s="241"/>
      <c r="P8" s="241"/>
    </row>
    <row r="9" spans="1:16" ht="48" customHeight="1">
      <c r="A9" s="242"/>
      <c r="B9" s="242"/>
      <c r="C9" s="241"/>
      <c r="D9" s="241"/>
      <c r="E9" s="241"/>
      <c r="F9" s="241"/>
      <c r="G9" s="241"/>
      <c r="H9" s="241"/>
      <c r="I9" s="241"/>
      <c r="J9" s="3" t="s">
        <v>17</v>
      </c>
      <c r="K9" s="3" t="s">
        <v>18</v>
      </c>
      <c r="L9" s="3" t="s">
        <v>19</v>
      </c>
      <c r="M9" s="241"/>
      <c r="N9" s="4" t="s">
        <v>17</v>
      </c>
      <c r="O9" s="3" t="s">
        <v>18</v>
      </c>
      <c r="P9" s="3" t="s">
        <v>20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ht="12.75" customHeight="1">
      <c r="A11" s="111"/>
      <c r="B11" s="111"/>
      <c r="C11" s="112"/>
      <c r="D11" s="218" t="s">
        <v>97</v>
      </c>
      <c r="E11" s="219"/>
      <c r="F11" s="220"/>
      <c r="G11" s="113"/>
      <c r="H11" s="113"/>
      <c r="I11" s="113"/>
      <c r="J11" s="119">
        <f>J13-J12</f>
        <v>1219160.4800000002</v>
      </c>
      <c r="K11" s="111"/>
      <c r="L11" s="111"/>
      <c r="M11" s="111"/>
      <c r="N11" s="112">
        <v>0</v>
      </c>
      <c r="O11" s="111"/>
      <c r="P11" s="111"/>
    </row>
    <row r="12" spans="1:16" ht="14.25" customHeight="1">
      <c r="A12" s="111"/>
      <c r="B12" s="111"/>
      <c r="C12" s="112"/>
      <c r="D12" s="114"/>
      <c r="E12" s="113" t="s">
        <v>98</v>
      </c>
      <c r="F12" s="113"/>
      <c r="G12" s="113"/>
      <c r="H12" s="113"/>
      <c r="I12" s="113"/>
      <c r="J12" s="119">
        <v>1406330.89</v>
      </c>
      <c r="K12" s="111"/>
      <c r="L12" s="111"/>
      <c r="M12" s="111"/>
      <c r="N12" s="115">
        <f>N13</f>
        <v>1363730.8900000001</v>
      </c>
      <c r="O12" s="111"/>
      <c r="P12" s="111"/>
    </row>
    <row r="13" spans="1:16" s="11" customFormat="1" ht="11.25" customHeight="1">
      <c r="A13" s="8">
        <v>1</v>
      </c>
      <c r="B13" s="9" t="s">
        <v>21</v>
      </c>
      <c r="C13" s="221" t="s">
        <v>22</v>
      </c>
      <c r="D13" s="222"/>
      <c r="E13" s="10">
        <f>E18+E28+E37+E47+E56+E66+E75+E85+E98+E112+E121+E129+E137+E145</f>
        <v>15601739.040000001</v>
      </c>
      <c r="F13" s="10">
        <f aca="true" t="shared" si="0" ref="F13:P13">F18+F28+F37+F47+F56+F66+F75+F85+F98+F112+F121+F129+F137+F145</f>
        <v>6885185.8100000005</v>
      </c>
      <c r="G13" s="10">
        <f t="shared" si="0"/>
        <v>8716553.23</v>
      </c>
      <c r="H13" s="10">
        <f t="shared" si="0"/>
        <v>7793303.93</v>
      </c>
      <c r="I13" s="10">
        <f t="shared" si="0"/>
        <v>4037343.29</v>
      </c>
      <c r="J13" s="10">
        <f t="shared" si="0"/>
        <v>2625491.37</v>
      </c>
      <c r="K13" s="10">
        <f t="shared" si="0"/>
        <v>0</v>
      </c>
      <c r="L13" s="10">
        <f t="shared" si="0"/>
        <v>1411851.92</v>
      </c>
      <c r="M13" s="10">
        <f t="shared" si="0"/>
        <v>3755960.64</v>
      </c>
      <c r="N13" s="10">
        <f t="shared" si="0"/>
        <v>1363730.8900000001</v>
      </c>
      <c r="O13" s="10">
        <f t="shared" si="0"/>
        <v>0</v>
      </c>
      <c r="P13" s="10">
        <f t="shared" si="0"/>
        <v>2392229.75</v>
      </c>
    </row>
    <row r="14" spans="1:16" s="11" customFormat="1" ht="11.25" customHeight="1">
      <c r="A14" s="127" t="s">
        <v>89</v>
      </c>
      <c r="B14" s="12" t="s">
        <v>24</v>
      </c>
      <c r="C14" s="209" t="s">
        <v>117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1:16" s="11" customFormat="1" ht="11.25" customHeight="1">
      <c r="A15" s="127"/>
      <c r="B15" s="12" t="s">
        <v>26</v>
      </c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90"/>
    </row>
    <row r="16" spans="1:16" s="11" customFormat="1" ht="11.25" customHeight="1">
      <c r="A16" s="127"/>
      <c r="B16" s="12" t="s">
        <v>27</v>
      </c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1:16" s="11" customFormat="1" ht="11.25" customHeight="1">
      <c r="A17" s="127"/>
      <c r="B17" s="12" t="s">
        <v>28</v>
      </c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</row>
    <row r="18" spans="1:16" s="11" customFormat="1" ht="24" customHeight="1">
      <c r="A18" s="127"/>
      <c r="B18" s="12" t="s">
        <v>29</v>
      </c>
      <c r="C18" s="12"/>
      <c r="D18" s="13" t="s">
        <v>116</v>
      </c>
      <c r="E18" s="14">
        <f>F18+G18</f>
        <v>513662.85</v>
      </c>
      <c r="F18" s="14">
        <f>F19+F20+F21+F22</f>
        <v>272499.48</v>
      </c>
      <c r="G18" s="14">
        <f>G19+G20+G21+G22</f>
        <v>241163.37</v>
      </c>
      <c r="H18" s="14">
        <f>I18+M18</f>
        <v>7380</v>
      </c>
      <c r="I18" s="14">
        <f>J18+K18+L18</f>
        <v>7380</v>
      </c>
      <c r="J18" s="14">
        <v>6000</v>
      </c>
      <c r="K18" s="14">
        <v>0</v>
      </c>
      <c r="L18" s="14">
        <v>1380</v>
      </c>
      <c r="M18" s="14">
        <f>N18+O18+P18</f>
        <v>0</v>
      </c>
      <c r="N18" s="15">
        <v>0</v>
      </c>
      <c r="O18" s="14">
        <v>0</v>
      </c>
      <c r="P18" s="14"/>
    </row>
    <row r="19" spans="1:16" s="11" customFormat="1" ht="11.25" customHeight="1">
      <c r="A19" s="127"/>
      <c r="B19" s="12" t="s">
        <v>31</v>
      </c>
      <c r="C19" s="212"/>
      <c r="D19" s="227"/>
      <c r="E19" s="14">
        <f>F19+G19</f>
        <v>7380</v>
      </c>
      <c r="F19" s="14">
        <f>I18</f>
        <v>7380</v>
      </c>
      <c r="G19" s="14">
        <f>M18</f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6">
        <v>0</v>
      </c>
      <c r="O19" s="215">
        <v>0</v>
      </c>
      <c r="P19" s="215">
        <v>0</v>
      </c>
    </row>
    <row r="20" spans="1:16" s="11" customFormat="1" ht="11.25" customHeight="1">
      <c r="A20" s="127"/>
      <c r="B20" s="12">
        <v>2013</v>
      </c>
      <c r="C20" s="212"/>
      <c r="D20" s="227"/>
      <c r="E20" s="14">
        <f>F20+G20</f>
        <v>506282.85</v>
      </c>
      <c r="F20" s="14">
        <v>265119.48</v>
      </c>
      <c r="G20" s="14">
        <v>241163.37</v>
      </c>
      <c r="H20" s="215"/>
      <c r="I20" s="215"/>
      <c r="J20" s="215"/>
      <c r="K20" s="215"/>
      <c r="L20" s="215"/>
      <c r="M20" s="215"/>
      <c r="N20" s="217"/>
      <c r="O20" s="215"/>
      <c r="P20" s="215"/>
    </row>
    <row r="21" spans="1:16" s="11" customFormat="1" ht="11.25" customHeight="1">
      <c r="A21" s="127"/>
      <c r="B21" s="12">
        <v>2014</v>
      </c>
      <c r="C21" s="213"/>
      <c r="D21" s="228"/>
      <c r="E21" s="93"/>
      <c r="F21" s="93"/>
      <c r="G21" s="93"/>
      <c r="H21" s="216"/>
      <c r="I21" s="216"/>
      <c r="J21" s="216"/>
      <c r="K21" s="216"/>
      <c r="L21" s="216"/>
      <c r="M21" s="216"/>
      <c r="N21" s="217"/>
      <c r="O21" s="216"/>
      <c r="P21" s="216"/>
    </row>
    <row r="22" spans="1:16" s="11" customFormat="1" ht="11.25" customHeight="1">
      <c r="A22" s="127"/>
      <c r="B22" s="12">
        <v>2015</v>
      </c>
      <c r="C22" s="95"/>
      <c r="D22" s="96"/>
      <c r="E22" s="93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s="11" customFormat="1" ht="11.25" customHeight="1">
      <c r="A23" s="127"/>
      <c r="B23" s="128"/>
      <c r="C23" s="129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</row>
    <row r="24" spans="1:16" s="11" customFormat="1" ht="11.25" customHeight="1">
      <c r="A24" s="127" t="s">
        <v>90</v>
      </c>
      <c r="B24" s="12" t="s">
        <v>24</v>
      </c>
      <c r="C24" s="209" t="s">
        <v>115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/>
    </row>
    <row r="25" spans="1:16" s="11" customFormat="1" ht="11.25" customHeight="1">
      <c r="A25" s="127"/>
      <c r="B25" s="12" t="s">
        <v>26</v>
      </c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/>
    </row>
    <row r="26" spans="1:16" s="11" customFormat="1" ht="11.25" customHeight="1">
      <c r="A26" s="127"/>
      <c r="B26" s="12" t="s">
        <v>27</v>
      </c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</row>
    <row r="27" spans="1:16" s="11" customFormat="1" ht="11.25" customHeight="1">
      <c r="A27" s="127"/>
      <c r="B27" s="12" t="s">
        <v>28</v>
      </c>
      <c r="C27" s="191"/>
      <c r="D27" s="189"/>
      <c r="E27" s="189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 s="11" customFormat="1" ht="21.75" customHeight="1">
      <c r="A28" s="127"/>
      <c r="B28" s="12" t="s">
        <v>29</v>
      </c>
      <c r="C28" s="12"/>
      <c r="D28" s="96" t="s">
        <v>116</v>
      </c>
      <c r="E28" s="134">
        <f>F28+G28</f>
        <v>299514.48</v>
      </c>
      <c r="F28" s="14">
        <f>F29+F30+F31+F32</f>
        <v>117258.7</v>
      </c>
      <c r="G28" s="14">
        <f>G29+G30+G31+G32</f>
        <v>182255.78</v>
      </c>
      <c r="H28" s="14">
        <f>I28+M28</f>
        <v>615</v>
      </c>
      <c r="I28" s="14">
        <f>J28+K28+L28</f>
        <v>615</v>
      </c>
      <c r="J28" s="14">
        <v>0</v>
      </c>
      <c r="K28" s="14">
        <v>0</v>
      </c>
      <c r="L28" s="14">
        <v>615</v>
      </c>
      <c r="M28" s="14">
        <f>N28+O28+P28</f>
        <v>0</v>
      </c>
      <c r="N28" s="15">
        <v>0</v>
      </c>
      <c r="O28" s="14">
        <v>0</v>
      </c>
      <c r="P28" s="14"/>
    </row>
    <row r="29" spans="1:16" s="11" customFormat="1" ht="11.25" customHeight="1">
      <c r="A29" s="127"/>
      <c r="B29" s="12" t="s">
        <v>31</v>
      </c>
      <c r="C29" s="212"/>
      <c r="D29" s="214"/>
      <c r="E29" s="97">
        <f>F29+G29</f>
        <v>615</v>
      </c>
      <c r="F29" s="14">
        <f>I28</f>
        <v>615</v>
      </c>
      <c r="G29" s="14">
        <f>M28</f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6">
        <v>0</v>
      </c>
      <c r="O29" s="215">
        <v>0</v>
      </c>
      <c r="P29" s="215">
        <v>0</v>
      </c>
    </row>
    <row r="30" spans="1:16" s="11" customFormat="1" ht="11.25" customHeight="1">
      <c r="A30" s="127"/>
      <c r="B30" s="12">
        <v>2013</v>
      </c>
      <c r="C30" s="212"/>
      <c r="D30" s="214"/>
      <c r="E30" s="97">
        <f>F30+G30</f>
        <v>298899.48</v>
      </c>
      <c r="F30" s="14">
        <v>116643.7</v>
      </c>
      <c r="G30" s="14">
        <v>182255.78</v>
      </c>
      <c r="H30" s="215"/>
      <c r="I30" s="215"/>
      <c r="J30" s="215"/>
      <c r="K30" s="215"/>
      <c r="L30" s="215"/>
      <c r="M30" s="215"/>
      <c r="N30" s="217"/>
      <c r="O30" s="215"/>
      <c r="P30" s="215"/>
    </row>
    <row r="31" spans="1:16" s="11" customFormat="1" ht="11.25" customHeight="1">
      <c r="A31" s="127"/>
      <c r="B31" s="12">
        <v>2014</v>
      </c>
      <c r="C31" s="213"/>
      <c r="D31" s="214"/>
      <c r="E31" s="97"/>
      <c r="F31" s="93"/>
      <c r="G31" s="93"/>
      <c r="H31" s="216"/>
      <c r="I31" s="216"/>
      <c r="J31" s="216"/>
      <c r="K31" s="216"/>
      <c r="L31" s="216"/>
      <c r="M31" s="216"/>
      <c r="N31" s="217"/>
      <c r="O31" s="216"/>
      <c r="P31" s="216"/>
    </row>
    <row r="32" spans="1:16" s="11" customFormat="1" ht="11.25" customHeight="1">
      <c r="A32" s="127"/>
      <c r="B32" s="12">
        <v>2015</v>
      </c>
      <c r="C32" s="95"/>
      <c r="D32" s="133"/>
      <c r="E32" s="12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12.75">
      <c r="A33" s="223" t="s">
        <v>91</v>
      </c>
      <c r="B33" s="12" t="s">
        <v>24</v>
      </c>
      <c r="C33" s="224" t="s">
        <v>25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6"/>
    </row>
    <row r="34" spans="1:16" ht="12.75">
      <c r="A34" s="223"/>
      <c r="B34" s="12" t="s">
        <v>26</v>
      </c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</row>
    <row r="35" spans="1:16" ht="12.75">
      <c r="A35" s="223"/>
      <c r="B35" s="12" t="s">
        <v>27</v>
      </c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90"/>
    </row>
    <row r="36" spans="1:16" ht="12.75">
      <c r="A36" s="223"/>
      <c r="B36" s="12" t="s">
        <v>28</v>
      </c>
      <c r="C36" s="191"/>
      <c r="D36" s="192"/>
      <c r="E36" s="189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</row>
    <row r="37" spans="1:16" ht="23.25" customHeight="1">
      <c r="A37" s="223"/>
      <c r="B37" s="12" t="s">
        <v>29</v>
      </c>
      <c r="C37" s="12"/>
      <c r="D37" s="13" t="s">
        <v>30</v>
      </c>
      <c r="E37" s="97">
        <f>F37+G37</f>
        <v>203500</v>
      </c>
      <c r="F37" s="14">
        <f>F38+F39+F40+F41</f>
        <v>203500</v>
      </c>
      <c r="G37" s="14">
        <f>G38+G39+G40+G41</f>
        <v>0</v>
      </c>
      <c r="H37" s="14">
        <f>I37+M37</f>
        <v>23500</v>
      </c>
      <c r="I37" s="14">
        <f>J37+K37+L37</f>
        <v>23500</v>
      </c>
      <c r="J37" s="14">
        <v>0</v>
      </c>
      <c r="K37" s="14">
        <v>0</v>
      </c>
      <c r="L37" s="14">
        <v>23500</v>
      </c>
      <c r="M37" s="14">
        <f>N37+O37+P37</f>
        <v>0</v>
      </c>
      <c r="N37" s="15">
        <v>0</v>
      </c>
      <c r="O37" s="14">
        <v>0</v>
      </c>
      <c r="P37" s="14"/>
    </row>
    <row r="38" spans="1:16" ht="12.75">
      <c r="A38" s="223"/>
      <c r="B38" s="12" t="s">
        <v>31</v>
      </c>
      <c r="C38" s="212"/>
      <c r="D38" s="227"/>
      <c r="E38" s="97">
        <f>F38+G38</f>
        <v>23500</v>
      </c>
      <c r="F38" s="14">
        <f>I37</f>
        <v>23500</v>
      </c>
      <c r="G38" s="14">
        <f>M37</f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6">
        <v>0</v>
      </c>
      <c r="O38" s="215">
        <v>0</v>
      </c>
      <c r="P38" s="215">
        <v>0</v>
      </c>
    </row>
    <row r="39" spans="1:16" ht="12.75">
      <c r="A39" s="223"/>
      <c r="B39" s="12">
        <v>2013</v>
      </c>
      <c r="C39" s="212"/>
      <c r="D39" s="227"/>
      <c r="E39" s="97">
        <f>F39+G39</f>
        <v>30000</v>
      </c>
      <c r="F39" s="14">
        <v>30000</v>
      </c>
      <c r="G39" s="14"/>
      <c r="H39" s="215"/>
      <c r="I39" s="215"/>
      <c r="J39" s="215"/>
      <c r="K39" s="215"/>
      <c r="L39" s="215"/>
      <c r="M39" s="215"/>
      <c r="N39" s="217"/>
      <c r="O39" s="215"/>
      <c r="P39" s="215"/>
    </row>
    <row r="40" spans="1:16" ht="12.75">
      <c r="A40" s="223"/>
      <c r="B40" s="12">
        <v>2014</v>
      </c>
      <c r="C40" s="213"/>
      <c r="D40" s="228"/>
      <c r="E40" s="97">
        <f>F40+G40</f>
        <v>50000</v>
      </c>
      <c r="F40" s="93">
        <v>50000</v>
      </c>
      <c r="G40" s="93"/>
      <c r="H40" s="216"/>
      <c r="I40" s="216"/>
      <c r="J40" s="216"/>
      <c r="K40" s="216"/>
      <c r="L40" s="216"/>
      <c r="M40" s="216"/>
      <c r="N40" s="217"/>
      <c r="O40" s="216"/>
      <c r="P40" s="216"/>
    </row>
    <row r="41" spans="1:16" ht="12.75">
      <c r="A41" s="94"/>
      <c r="B41" s="12">
        <v>2015</v>
      </c>
      <c r="C41" s="95"/>
      <c r="D41" s="96"/>
      <c r="E41" s="97">
        <f>F41+G41</f>
        <v>100000</v>
      </c>
      <c r="F41" s="97">
        <v>100000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ht="12.75">
      <c r="A42" s="94"/>
      <c r="B42" s="12"/>
      <c r="C42" s="141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ht="12.75">
      <c r="A43" s="279" t="s">
        <v>23</v>
      </c>
      <c r="B43" s="12" t="s">
        <v>24</v>
      </c>
      <c r="C43" s="229" t="s">
        <v>127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ht="12.75">
      <c r="A44" s="280"/>
      <c r="B44" s="12" t="s">
        <v>26</v>
      </c>
      <c r="C44" s="202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ht="12.75">
      <c r="A45" s="280"/>
      <c r="B45" s="12" t="s">
        <v>27</v>
      </c>
      <c r="C45" s="202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</row>
    <row r="46" spans="1:16" ht="12.75">
      <c r="A46" s="280"/>
      <c r="B46" s="12" t="s">
        <v>28</v>
      </c>
      <c r="C46" s="202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ht="12.75">
      <c r="A47" s="280"/>
      <c r="B47" s="12" t="s">
        <v>29</v>
      </c>
      <c r="C47" s="203" t="s">
        <v>124</v>
      </c>
      <c r="D47" s="204"/>
      <c r="E47" s="97">
        <f>E48</f>
        <v>70000</v>
      </c>
      <c r="F47" s="97">
        <f>F48</f>
        <v>45000</v>
      </c>
      <c r="G47" s="97">
        <f>G48</f>
        <v>25000</v>
      </c>
      <c r="H47" s="97">
        <f>I47+M47</f>
        <v>70000</v>
      </c>
      <c r="I47" s="97">
        <f>J47+K47+L47</f>
        <v>45000</v>
      </c>
      <c r="J47" s="97">
        <v>45000</v>
      </c>
      <c r="K47" s="97"/>
      <c r="L47" s="97"/>
      <c r="M47" s="97">
        <f>N47+O47+P47</f>
        <v>25000</v>
      </c>
      <c r="N47" s="97">
        <v>0</v>
      </c>
      <c r="O47" s="97"/>
      <c r="P47" s="97">
        <v>25000</v>
      </c>
    </row>
    <row r="48" spans="1:16" ht="12.75">
      <c r="A48" s="280"/>
      <c r="B48" s="12" t="s">
        <v>31</v>
      </c>
      <c r="C48" s="204"/>
      <c r="D48" s="204"/>
      <c r="E48" s="97">
        <f>H47</f>
        <v>70000</v>
      </c>
      <c r="F48" s="97">
        <f>I47</f>
        <v>45000</v>
      </c>
      <c r="G48" s="97">
        <f>M47</f>
        <v>25000</v>
      </c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12.75">
      <c r="A49" s="280"/>
      <c r="B49" s="12">
        <v>2013</v>
      </c>
      <c r="C49" s="95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ht="12.75">
      <c r="A50" s="280"/>
      <c r="B50" s="12"/>
      <c r="C50" s="95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ht="12.75">
      <c r="A51" s="280"/>
      <c r="B51" s="12"/>
      <c r="C51" s="95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ht="12.75">
      <c r="A52" s="280"/>
      <c r="C52" s="200" t="s">
        <v>118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ht="25.5" customHeight="1">
      <c r="A53" s="281"/>
      <c r="B53" s="12" t="s">
        <v>119</v>
      </c>
      <c r="C53" s="202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ht="0.75" customHeight="1">
      <c r="A54" s="94"/>
      <c r="B54" s="12"/>
      <c r="C54" s="202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 ht="12.75" customHeight="1" hidden="1">
      <c r="A55" s="94"/>
      <c r="B55" s="12"/>
      <c r="C55" s="202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ht="12.75">
      <c r="A56" s="279" t="s">
        <v>92</v>
      </c>
      <c r="B56" s="12" t="s">
        <v>26</v>
      </c>
      <c r="C56" s="203" t="s">
        <v>120</v>
      </c>
      <c r="D56" s="204"/>
      <c r="E56" s="97">
        <f>E60+E61</f>
        <v>279328.55</v>
      </c>
      <c r="F56" s="97">
        <f>F60+F61</f>
        <v>109006.55</v>
      </c>
      <c r="G56" s="97">
        <f>G60+G61</f>
        <v>170322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</row>
    <row r="57" spans="1:16" ht="12.75">
      <c r="A57" s="280"/>
      <c r="B57" s="12" t="s">
        <v>27</v>
      </c>
      <c r="C57" s="95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12.75">
      <c r="A58" s="280"/>
      <c r="B58" s="12" t="s">
        <v>28</v>
      </c>
      <c r="C58" s="95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ht="12.75">
      <c r="A59" s="280"/>
      <c r="B59" s="12" t="s">
        <v>29</v>
      </c>
      <c r="C59" s="95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2.75">
      <c r="A60" s="280"/>
      <c r="B60" s="12" t="s">
        <v>31</v>
      </c>
      <c r="C60" s="95"/>
      <c r="D60" s="96"/>
      <c r="E60" s="97">
        <v>0</v>
      </c>
      <c r="F60" s="97">
        <v>0</v>
      </c>
      <c r="G60" s="97">
        <v>0</v>
      </c>
      <c r="H60" s="97"/>
      <c r="I60" s="97"/>
      <c r="J60" s="97"/>
      <c r="K60" s="97"/>
      <c r="L60" s="97"/>
      <c r="M60" s="97"/>
      <c r="N60" s="97"/>
      <c r="O60" s="97"/>
      <c r="P60" s="97"/>
    </row>
    <row r="61" spans="1:16" ht="12.75">
      <c r="A61" s="281"/>
      <c r="B61" s="12">
        <v>2013</v>
      </c>
      <c r="C61" s="95"/>
      <c r="D61" s="96"/>
      <c r="E61" s="97">
        <f>F61+G61</f>
        <v>279328.55</v>
      </c>
      <c r="F61" s="97">
        <v>109006.55</v>
      </c>
      <c r="G61" s="97">
        <v>170322</v>
      </c>
      <c r="H61" s="97"/>
      <c r="I61" s="97"/>
      <c r="J61" s="97"/>
      <c r="K61" s="97"/>
      <c r="L61" s="97"/>
      <c r="M61" s="97"/>
      <c r="N61" s="97"/>
      <c r="O61" s="97"/>
      <c r="P61" s="97"/>
    </row>
    <row r="62" spans="1:16" ht="11.25" customHeight="1">
      <c r="A62" s="187" t="s">
        <v>93</v>
      </c>
      <c r="B62" s="12"/>
      <c r="C62" s="262" t="s">
        <v>71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</row>
    <row r="63" spans="1:16" ht="11.25" customHeight="1">
      <c r="A63" s="149"/>
      <c r="B63" s="12"/>
      <c r="C63" s="264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</row>
    <row r="64" spans="1:16" ht="11.25" customHeight="1">
      <c r="A64" s="149"/>
      <c r="B64" s="16" t="s">
        <v>27</v>
      </c>
      <c r="C64" s="26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</row>
    <row r="65" spans="1:16" ht="11.25" customHeight="1">
      <c r="A65" s="149"/>
      <c r="B65" s="16" t="s">
        <v>28</v>
      </c>
      <c r="C65" s="266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</row>
    <row r="66" spans="1:16" ht="24.75" customHeight="1">
      <c r="A66" s="149"/>
      <c r="B66" s="16" t="s">
        <v>29</v>
      </c>
      <c r="C66" s="21"/>
      <c r="D66" s="22" t="s">
        <v>70</v>
      </c>
      <c r="E66" s="43">
        <f>F66+G66</f>
        <v>856572</v>
      </c>
      <c r="F66" s="43">
        <f>F67+F68+F69</f>
        <v>174487.8</v>
      </c>
      <c r="G66" s="43">
        <f>G67+G68+G69</f>
        <v>682084.2</v>
      </c>
      <c r="H66" s="23">
        <f>I66+M66</f>
        <v>493722</v>
      </c>
      <c r="I66" s="23">
        <f>J66+K66+L66</f>
        <v>94968.3</v>
      </c>
      <c r="J66" s="23">
        <v>94528.33</v>
      </c>
      <c r="K66" s="23"/>
      <c r="L66" s="23">
        <v>439.97</v>
      </c>
      <c r="M66" s="23">
        <f>N66+O66+P66</f>
        <v>398753.7</v>
      </c>
      <c r="N66" s="23"/>
      <c r="O66" s="23"/>
      <c r="P66" s="23">
        <v>398753.7</v>
      </c>
    </row>
    <row r="67" spans="1:16" ht="11.25">
      <c r="A67" s="149"/>
      <c r="B67" s="16">
        <v>2012</v>
      </c>
      <c r="C67" s="184"/>
      <c r="D67" s="268"/>
      <c r="E67" s="43">
        <f>F67+G67</f>
        <v>493722</v>
      </c>
      <c r="F67" s="43">
        <f>I66</f>
        <v>94968.3</v>
      </c>
      <c r="G67" s="43">
        <f>M66</f>
        <v>398753.7</v>
      </c>
      <c r="H67" s="23">
        <f>I66</f>
        <v>94968.3</v>
      </c>
      <c r="I67" s="23"/>
      <c r="J67" s="23"/>
      <c r="K67" s="23"/>
      <c r="L67" s="23"/>
      <c r="M67" s="23"/>
      <c r="N67" s="23"/>
      <c r="O67" s="23"/>
      <c r="P67" s="23"/>
    </row>
    <row r="68" spans="1:16" ht="11.25">
      <c r="A68" s="149"/>
      <c r="B68" s="16">
        <v>2013</v>
      </c>
      <c r="C68" s="184"/>
      <c r="D68" s="268"/>
      <c r="E68" s="43">
        <f>F68+G68</f>
        <v>362850</v>
      </c>
      <c r="F68" s="43">
        <v>79519.5</v>
      </c>
      <c r="G68" s="43">
        <v>283330.5</v>
      </c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1.25">
      <c r="A69" s="149"/>
      <c r="B69" s="16">
        <v>2014</v>
      </c>
      <c r="C69" s="184"/>
      <c r="D69" s="268"/>
      <c r="E69" s="43">
        <f>F69+G69</f>
        <v>0</v>
      </c>
      <c r="F69" s="43"/>
      <c r="G69" s="4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1.25">
      <c r="A70" s="261"/>
      <c r="B70" s="80"/>
      <c r="C70" s="184"/>
      <c r="D70" s="268"/>
      <c r="E70" s="43"/>
      <c r="F70" s="43"/>
      <c r="G70" s="4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1.25" customHeight="1">
      <c r="A71" s="231" t="s">
        <v>94</v>
      </c>
      <c r="B71" s="20" t="s">
        <v>32</v>
      </c>
      <c r="C71" s="209" t="s">
        <v>33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4"/>
    </row>
    <row r="72" spans="1:16" ht="11.25" customHeight="1">
      <c r="A72" s="231"/>
      <c r="B72" s="20" t="s">
        <v>34</v>
      </c>
      <c r="C72" s="235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7"/>
    </row>
    <row r="73" spans="1:16" ht="11.25" customHeight="1">
      <c r="A73" s="231"/>
      <c r="B73" s="20" t="s">
        <v>35</v>
      </c>
      <c r="C73" s="235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7"/>
    </row>
    <row r="74" spans="1:16" ht="11.25" customHeight="1">
      <c r="A74" s="231"/>
      <c r="B74" s="20" t="s">
        <v>36</v>
      </c>
      <c r="C74" s="238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40"/>
    </row>
    <row r="75" spans="1:16" ht="22.5">
      <c r="A75" s="231"/>
      <c r="B75" s="20" t="s">
        <v>37</v>
      </c>
      <c r="C75" s="21"/>
      <c r="D75" s="22" t="s">
        <v>104</v>
      </c>
      <c r="E75" s="23">
        <f>E78+E79+E77+E76</f>
        <v>2390412.91</v>
      </c>
      <c r="F75" s="23">
        <f>F78+F79+F77+F76</f>
        <v>463396.74</v>
      </c>
      <c r="G75" s="23">
        <f>G78+G79+G77+G76</f>
        <v>1927016.17</v>
      </c>
      <c r="H75" s="23">
        <f>I75+M75</f>
        <v>1983620.81</v>
      </c>
      <c r="I75" s="23">
        <f>J75+K75+L75</f>
        <v>393940.8</v>
      </c>
      <c r="J75" s="23">
        <v>393940.8</v>
      </c>
      <c r="K75" s="23">
        <v>0</v>
      </c>
      <c r="L75" s="23"/>
      <c r="M75" s="23">
        <f>N75+O75+P75</f>
        <v>1589680.01</v>
      </c>
      <c r="N75" s="23">
        <v>0</v>
      </c>
      <c r="O75" s="23">
        <v>0</v>
      </c>
      <c r="P75" s="23">
        <v>1589680.01</v>
      </c>
    </row>
    <row r="76" spans="1:16" ht="11.25">
      <c r="A76" s="231"/>
      <c r="B76" s="20">
        <v>2009</v>
      </c>
      <c r="C76" s="21"/>
      <c r="D76" s="22"/>
      <c r="E76" s="23">
        <f>F76+G76</f>
        <v>26300</v>
      </c>
      <c r="F76" s="23">
        <v>3945</v>
      </c>
      <c r="G76" s="23">
        <v>22355</v>
      </c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1.25">
      <c r="A77" s="231"/>
      <c r="B77" s="20">
        <v>2010</v>
      </c>
      <c r="C77" s="21"/>
      <c r="D77" s="22"/>
      <c r="E77" s="23">
        <f>F77+G77</f>
        <v>42700</v>
      </c>
      <c r="F77" s="23">
        <v>6405</v>
      </c>
      <c r="G77" s="23">
        <v>36295</v>
      </c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1.25">
      <c r="A78" s="231"/>
      <c r="B78" s="20">
        <v>2011</v>
      </c>
      <c r="C78" s="21"/>
      <c r="D78" s="24"/>
      <c r="E78" s="23">
        <f>F78+G78</f>
        <v>337792.1</v>
      </c>
      <c r="F78" s="23">
        <v>59105.94</v>
      </c>
      <c r="G78" s="23">
        <v>278686.16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ht="11.25">
      <c r="A79" s="231"/>
      <c r="B79" s="20">
        <v>2012</v>
      </c>
      <c r="C79" s="21"/>
      <c r="D79" s="22"/>
      <c r="E79" s="23">
        <f>F79+G79</f>
        <v>1983620.81</v>
      </c>
      <c r="F79" s="23">
        <f>I75</f>
        <v>393940.8</v>
      </c>
      <c r="G79" s="23">
        <f>M75</f>
        <v>1589680.01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ht="11.25">
      <c r="A80" s="232"/>
      <c r="B80" s="25" t="s">
        <v>38</v>
      </c>
      <c r="C80" s="26"/>
      <c r="D80" s="2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1.25">
      <c r="A81" s="160" t="s">
        <v>95</v>
      </c>
      <c r="B81" s="29" t="s">
        <v>32</v>
      </c>
      <c r="C81" s="209" t="s">
        <v>43</v>
      </c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1"/>
    </row>
    <row r="82" spans="1:16" ht="11.25">
      <c r="A82" s="149"/>
      <c r="B82" s="16" t="s">
        <v>26</v>
      </c>
      <c r="C82" s="188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90"/>
    </row>
    <row r="83" spans="1:16" ht="11.25">
      <c r="A83" s="149"/>
      <c r="B83" s="16" t="s">
        <v>27</v>
      </c>
      <c r="C83" s="188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/>
    </row>
    <row r="84" spans="1:16" ht="11.25">
      <c r="A84" s="149"/>
      <c r="B84" s="16" t="s">
        <v>28</v>
      </c>
      <c r="C84" s="191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3"/>
    </row>
    <row r="85" spans="1:16" ht="22.5">
      <c r="A85" s="149"/>
      <c r="B85" s="16" t="s">
        <v>29</v>
      </c>
      <c r="C85" s="16"/>
      <c r="D85" s="17" t="s">
        <v>44</v>
      </c>
      <c r="E85" s="18">
        <f>E90+E93+E89+E86+E87+E88+E91</f>
        <v>2701330.2600000002</v>
      </c>
      <c r="F85" s="18">
        <f>F90+F93+F89+F86+F87+F88+F91</f>
        <v>1698433.22</v>
      </c>
      <c r="G85" s="18">
        <f>G90+G93+G89+G86+G87+G88+G91</f>
        <v>1002897.04</v>
      </c>
      <c r="H85" s="18">
        <f>I85+M85</f>
        <v>2477609.8600000003</v>
      </c>
      <c r="I85" s="18">
        <f>J85+K85+L85</f>
        <v>1517312.82</v>
      </c>
      <c r="J85" s="18">
        <v>1157312.82</v>
      </c>
      <c r="K85" s="18"/>
      <c r="L85" s="18">
        <v>360000</v>
      </c>
      <c r="M85" s="18">
        <f>N85+O85+P85</f>
        <v>960297.04</v>
      </c>
      <c r="N85" s="19">
        <v>917697.04</v>
      </c>
      <c r="O85" s="18">
        <v>0</v>
      </c>
      <c r="P85" s="18">
        <v>42600</v>
      </c>
    </row>
    <row r="86" spans="1:16" ht="11.25">
      <c r="A86" s="149"/>
      <c r="B86" s="16">
        <v>2007</v>
      </c>
      <c r="C86" s="30"/>
      <c r="D86" s="31"/>
      <c r="E86" s="18">
        <f aca="true" t="shared" si="1" ref="E86:E93">F86+G86</f>
        <v>18000</v>
      </c>
      <c r="F86" s="18">
        <v>18000</v>
      </c>
      <c r="G86" s="18"/>
      <c r="H86" s="32"/>
      <c r="I86" s="32"/>
      <c r="J86" s="32"/>
      <c r="K86" s="32"/>
      <c r="L86" s="32"/>
      <c r="M86" s="32"/>
      <c r="N86" s="33"/>
      <c r="O86" s="32"/>
      <c r="P86" s="32"/>
    </row>
    <row r="87" spans="1:16" ht="11.25">
      <c r="A87" s="149"/>
      <c r="B87" s="16">
        <v>2008</v>
      </c>
      <c r="C87" s="30"/>
      <c r="D87" s="31"/>
      <c r="E87" s="18">
        <f t="shared" si="1"/>
        <v>1020.4</v>
      </c>
      <c r="F87" s="18">
        <v>1020.4</v>
      </c>
      <c r="G87" s="18"/>
      <c r="H87" s="32"/>
      <c r="I87" s="32"/>
      <c r="J87" s="32"/>
      <c r="K87" s="32"/>
      <c r="L87" s="32"/>
      <c r="M87" s="32"/>
      <c r="N87" s="33"/>
      <c r="O87" s="32"/>
      <c r="P87" s="32"/>
    </row>
    <row r="88" spans="1:16" ht="11.25">
      <c r="A88" s="149"/>
      <c r="B88" s="16">
        <v>2009</v>
      </c>
      <c r="C88" s="30"/>
      <c r="D88" s="31"/>
      <c r="E88" s="18">
        <f t="shared" si="1"/>
        <v>52500</v>
      </c>
      <c r="F88" s="18">
        <v>52500</v>
      </c>
      <c r="G88" s="18"/>
      <c r="H88" s="32"/>
      <c r="I88" s="32"/>
      <c r="J88" s="32"/>
      <c r="K88" s="32"/>
      <c r="L88" s="32"/>
      <c r="M88" s="32"/>
      <c r="N88" s="33"/>
      <c r="O88" s="32"/>
      <c r="P88" s="32"/>
    </row>
    <row r="89" spans="1:16" ht="11.25">
      <c r="A89" s="149"/>
      <c r="B89" s="16">
        <v>2010</v>
      </c>
      <c r="C89" s="30"/>
      <c r="D89" s="31"/>
      <c r="E89" s="18">
        <f t="shared" si="1"/>
        <v>35000</v>
      </c>
      <c r="F89" s="18">
        <v>35000</v>
      </c>
      <c r="G89" s="18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5">
        <v>0</v>
      </c>
      <c r="O89" s="34" t="s">
        <v>68</v>
      </c>
      <c r="P89" s="34">
        <v>0</v>
      </c>
    </row>
    <row r="90" spans="1:16" ht="11.25">
      <c r="A90" s="149"/>
      <c r="B90" s="16">
        <v>2011</v>
      </c>
      <c r="C90" s="194"/>
      <c r="D90" s="243"/>
      <c r="E90" s="18">
        <f t="shared" si="1"/>
        <v>117200</v>
      </c>
      <c r="F90" s="18">
        <v>74600</v>
      </c>
      <c r="G90" s="18">
        <v>42600</v>
      </c>
      <c r="H90" s="206">
        <v>0</v>
      </c>
      <c r="I90" s="206">
        <v>0</v>
      </c>
      <c r="J90" s="206">
        <v>0</v>
      </c>
      <c r="K90" s="206">
        <v>0</v>
      </c>
      <c r="L90" s="206">
        <v>0</v>
      </c>
      <c r="M90" s="206">
        <v>0</v>
      </c>
      <c r="N90" s="206">
        <v>0</v>
      </c>
      <c r="O90" s="206">
        <v>0</v>
      </c>
      <c r="P90" s="206">
        <v>0</v>
      </c>
    </row>
    <row r="91" spans="1:16" ht="11.25">
      <c r="A91" s="149"/>
      <c r="B91" s="16">
        <v>2012</v>
      </c>
      <c r="C91" s="195"/>
      <c r="D91" s="244"/>
      <c r="E91" s="18">
        <f t="shared" si="1"/>
        <v>2477609.8600000003</v>
      </c>
      <c r="F91" s="18">
        <f>I85</f>
        <v>1517312.82</v>
      </c>
      <c r="G91" s="18">
        <f>M85</f>
        <v>960297.04</v>
      </c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1.25">
      <c r="A92" s="149"/>
      <c r="B92" s="16" t="s">
        <v>72</v>
      </c>
      <c r="C92" s="195"/>
      <c r="D92" s="244"/>
      <c r="E92" s="18">
        <f>F92+G92</f>
        <v>2701330.26</v>
      </c>
      <c r="F92" s="18">
        <f>F90+F91+F89+F88+F87+F86</f>
        <v>1698433.22</v>
      </c>
      <c r="G92" s="18">
        <f>G90+G91+G89+G88+G87+G86</f>
        <v>1002897.04</v>
      </c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1.25">
      <c r="A93" s="261"/>
      <c r="B93" s="36"/>
      <c r="C93" s="205"/>
      <c r="D93" s="245"/>
      <c r="E93" s="37">
        <f t="shared" si="1"/>
        <v>0</v>
      </c>
      <c r="F93" s="37">
        <v>0</v>
      </c>
      <c r="G93" s="37">
        <v>0</v>
      </c>
      <c r="H93" s="208"/>
      <c r="I93" s="208"/>
      <c r="J93" s="208"/>
      <c r="K93" s="208"/>
      <c r="L93" s="208"/>
      <c r="M93" s="208"/>
      <c r="N93" s="208"/>
      <c r="O93" s="208"/>
      <c r="P93" s="208"/>
    </row>
    <row r="94" spans="1:16" ht="11.25">
      <c r="A94" s="160" t="s">
        <v>105</v>
      </c>
      <c r="B94" s="29" t="s">
        <v>32</v>
      </c>
      <c r="C94" s="188" t="s">
        <v>45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1:16" ht="11.25">
      <c r="A95" s="149"/>
      <c r="B95" s="16" t="s">
        <v>26</v>
      </c>
      <c r="C95" s="188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</row>
    <row r="96" spans="1:16" ht="11.25">
      <c r="A96" s="149"/>
      <c r="B96" s="16" t="s">
        <v>27</v>
      </c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</row>
    <row r="97" spans="1:16" ht="11.25">
      <c r="A97" s="149"/>
      <c r="B97" s="16" t="s">
        <v>28</v>
      </c>
      <c r="C97" s="191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3"/>
    </row>
    <row r="98" spans="1:16" ht="22.5">
      <c r="A98" s="149"/>
      <c r="B98" s="16" t="s">
        <v>29</v>
      </c>
      <c r="C98" s="16"/>
      <c r="D98" s="17" t="s">
        <v>44</v>
      </c>
      <c r="E98" s="18">
        <f>E103+E104+E107+E102+E101++E105</f>
        <v>3368552.01</v>
      </c>
      <c r="F98" s="18">
        <f>F103+F104+F107+F102+F101++F105</f>
        <v>2267673.42</v>
      </c>
      <c r="G98" s="18">
        <f>G103+G104+G107+G102+G101++G105</f>
        <v>1100878.5899999999</v>
      </c>
      <c r="H98" s="18">
        <f>I98+M98</f>
        <v>1404743.27</v>
      </c>
      <c r="I98" s="18">
        <f>J98+K98+L98</f>
        <v>958709.42</v>
      </c>
      <c r="J98" s="18">
        <v>778709.42</v>
      </c>
      <c r="K98" s="18"/>
      <c r="L98" s="18">
        <v>180000</v>
      </c>
      <c r="M98" s="18">
        <f>N98+O98+P98</f>
        <v>446033.85</v>
      </c>
      <c r="N98" s="19">
        <v>446033.85</v>
      </c>
      <c r="O98" s="18">
        <v>0</v>
      </c>
      <c r="P98" s="18">
        <v>0</v>
      </c>
    </row>
    <row r="99" spans="1:16" ht="11.25">
      <c r="A99" s="149"/>
      <c r="B99" s="16">
        <v>2007</v>
      </c>
      <c r="C99" s="30"/>
      <c r="D99" s="31"/>
      <c r="E99" s="18">
        <f aca="true" t="shared" si="2" ref="E99:E105">F99+G99</f>
        <v>35465.4</v>
      </c>
      <c r="F99" s="18">
        <v>35465.4</v>
      </c>
      <c r="G99" s="18"/>
      <c r="H99" s="32"/>
      <c r="I99" s="32"/>
      <c r="J99" s="32"/>
      <c r="K99" s="32"/>
      <c r="L99" s="32"/>
      <c r="M99" s="32"/>
      <c r="N99" s="33"/>
      <c r="O99" s="32"/>
      <c r="P99" s="32"/>
    </row>
    <row r="100" spans="1:16" ht="11.25">
      <c r="A100" s="149"/>
      <c r="B100" s="16">
        <v>2008</v>
      </c>
      <c r="C100" s="30"/>
      <c r="D100" s="31"/>
      <c r="E100" s="18">
        <f t="shared" si="2"/>
        <v>3200</v>
      </c>
      <c r="F100" s="18">
        <v>3200</v>
      </c>
      <c r="G100" s="18"/>
      <c r="H100" s="32"/>
      <c r="I100" s="32"/>
      <c r="J100" s="32"/>
      <c r="K100" s="32"/>
      <c r="L100" s="32"/>
      <c r="M100" s="32"/>
      <c r="N100" s="33"/>
      <c r="O100" s="32"/>
      <c r="P100" s="32"/>
    </row>
    <row r="101" spans="1:16" ht="11.25">
      <c r="A101" s="149"/>
      <c r="B101" s="16">
        <v>2009</v>
      </c>
      <c r="C101" s="30"/>
      <c r="D101" s="31"/>
      <c r="E101" s="18">
        <f t="shared" si="2"/>
        <v>55866.47</v>
      </c>
      <c r="F101" s="18">
        <v>55866.47</v>
      </c>
      <c r="G101" s="18"/>
      <c r="H101" s="32"/>
      <c r="I101" s="32"/>
      <c r="J101" s="32"/>
      <c r="K101" s="32"/>
      <c r="L101" s="32"/>
      <c r="M101" s="32"/>
      <c r="N101" s="33"/>
      <c r="O101" s="32"/>
      <c r="P101" s="32"/>
    </row>
    <row r="102" spans="1:16" ht="11.25">
      <c r="A102" s="149"/>
      <c r="B102" s="16">
        <v>2010</v>
      </c>
      <c r="C102" s="30"/>
      <c r="D102" s="31"/>
      <c r="E102" s="18">
        <f t="shared" si="2"/>
        <v>32000</v>
      </c>
      <c r="F102" s="38">
        <v>32000</v>
      </c>
      <c r="G102" s="38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5">
        <v>0</v>
      </c>
      <c r="O102" s="34">
        <v>0</v>
      </c>
      <c r="P102" s="34">
        <v>0</v>
      </c>
    </row>
    <row r="103" spans="1:16" ht="11.25">
      <c r="A103" s="149"/>
      <c r="B103" s="39">
        <v>2011</v>
      </c>
      <c r="C103" s="194"/>
      <c r="D103" s="243"/>
      <c r="E103" s="18">
        <f t="shared" si="2"/>
        <v>10330</v>
      </c>
      <c r="F103" s="38">
        <v>10330</v>
      </c>
      <c r="G103" s="18">
        <v>0</v>
      </c>
      <c r="H103" s="206">
        <v>0</v>
      </c>
      <c r="I103" s="206"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</row>
    <row r="104" spans="1:16" ht="11.25">
      <c r="A104" s="149"/>
      <c r="B104" s="39">
        <v>2012</v>
      </c>
      <c r="C104" s="195"/>
      <c r="D104" s="244"/>
      <c r="E104" s="18">
        <f t="shared" si="2"/>
        <v>1404743.27</v>
      </c>
      <c r="F104" s="18">
        <f>I98</f>
        <v>958709.42</v>
      </c>
      <c r="G104" s="18">
        <f>M98</f>
        <v>446033.85</v>
      </c>
      <c r="H104" s="207"/>
      <c r="I104" s="207"/>
      <c r="J104" s="207"/>
      <c r="K104" s="207"/>
      <c r="L104" s="207"/>
      <c r="M104" s="207"/>
      <c r="N104" s="207"/>
      <c r="O104" s="207"/>
      <c r="P104" s="207"/>
    </row>
    <row r="105" spans="1:16" ht="11.25">
      <c r="A105" s="149"/>
      <c r="B105" s="81">
        <v>2013</v>
      </c>
      <c r="C105" s="195"/>
      <c r="D105" s="244"/>
      <c r="E105" s="32">
        <f t="shared" si="2"/>
        <v>1865612.27</v>
      </c>
      <c r="F105" s="32">
        <v>1210767.53</v>
      </c>
      <c r="G105" s="32">
        <v>654844.74</v>
      </c>
      <c r="H105" s="207"/>
      <c r="I105" s="207"/>
      <c r="J105" s="207"/>
      <c r="K105" s="207"/>
      <c r="L105" s="207"/>
      <c r="M105" s="207"/>
      <c r="N105" s="207"/>
      <c r="O105" s="207"/>
      <c r="P105" s="207"/>
    </row>
    <row r="106" spans="1:16" ht="11.25">
      <c r="A106" s="149"/>
      <c r="B106" s="81"/>
      <c r="C106" s="195"/>
      <c r="D106" s="244"/>
      <c r="E106" s="32"/>
      <c r="F106" s="32"/>
      <c r="G106" s="32"/>
      <c r="H106" s="207"/>
      <c r="I106" s="207"/>
      <c r="J106" s="207"/>
      <c r="K106" s="207"/>
      <c r="L106" s="207"/>
      <c r="M106" s="207"/>
      <c r="N106" s="207"/>
      <c r="O106" s="207"/>
      <c r="P106" s="207"/>
    </row>
    <row r="107" spans="1:16" ht="11.25">
      <c r="A107" s="261"/>
      <c r="B107" s="36"/>
      <c r="C107" s="205"/>
      <c r="D107" s="245"/>
      <c r="E107" s="37"/>
      <c r="F107" s="37"/>
      <c r="G107" s="37"/>
      <c r="H107" s="208"/>
      <c r="I107" s="208"/>
      <c r="J107" s="208"/>
      <c r="K107" s="208"/>
      <c r="L107" s="208"/>
      <c r="M107" s="208"/>
      <c r="N107" s="208"/>
      <c r="O107" s="208"/>
      <c r="P107" s="208"/>
    </row>
    <row r="108" spans="1:16" ht="11.25" customHeight="1">
      <c r="A108" s="159" t="s">
        <v>132</v>
      </c>
      <c r="B108" s="16" t="s">
        <v>26</v>
      </c>
      <c r="C108" s="229" t="s">
        <v>128</v>
      </c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</row>
    <row r="109" spans="1:16" ht="11.25" customHeight="1">
      <c r="A109" s="159"/>
      <c r="B109" s="16" t="s">
        <v>27</v>
      </c>
      <c r="C109" s="202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</row>
    <row r="110" spans="1:16" ht="11.25" customHeight="1">
      <c r="A110" s="159"/>
      <c r="B110" s="16" t="s">
        <v>28</v>
      </c>
      <c r="C110" s="202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</row>
    <row r="111" spans="1:16" ht="17.25" customHeight="1">
      <c r="A111" s="159"/>
      <c r="B111" s="16" t="s">
        <v>29</v>
      </c>
      <c r="C111" s="202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</row>
    <row r="112" spans="1:16" ht="11.25">
      <c r="A112" s="159"/>
      <c r="B112" s="16"/>
      <c r="C112" s="184" t="s">
        <v>129</v>
      </c>
      <c r="D112" s="185"/>
      <c r="E112" s="43">
        <f>E113</f>
        <v>70000</v>
      </c>
      <c r="F112" s="43">
        <f>F113</f>
        <v>45000</v>
      </c>
      <c r="G112" s="43">
        <f>G113</f>
        <v>25000</v>
      </c>
      <c r="H112" s="23">
        <f>I112+M112</f>
        <v>70000</v>
      </c>
      <c r="I112" s="23">
        <f>J112+K112+L112</f>
        <v>45000</v>
      </c>
      <c r="J112" s="23">
        <v>45000</v>
      </c>
      <c r="K112" s="23"/>
      <c r="L112" s="23"/>
      <c r="M112" s="23">
        <f>N112+O112+P112</f>
        <v>25000</v>
      </c>
      <c r="N112" s="23"/>
      <c r="O112" s="23"/>
      <c r="P112" s="23">
        <v>25000</v>
      </c>
    </row>
    <row r="113" spans="1:16" ht="11.25">
      <c r="A113" s="159"/>
      <c r="B113" s="30">
        <v>2012</v>
      </c>
      <c r="C113" s="185"/>
      <c r="D113" s="185"/>
      <c r="E113" s="43">
        <f>H112</f>
        <v>70000</v>
      </c>
      <c r="F113" s="43">
        <f>I112</f>
        <v>45000</v>
      </c>
      <c r="G113" s="43">
        <f>M112</f>
        <v>25000</v>
      </c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1.25">
      <c r="A114" s="159"/>
      <c r="B114" s="30"/>
      <c r="C114" s="21"/>
      <c r="D114" s="22"/>
      <c r="E114" s="146"/>
      <c r="F114" s="146"/>
      <c r="G114" s="146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1:16" ht="11.25">
      <c r="A115" s="159"/>
      <c r="B115" s="30"/>
      <c r="C115" s="21"/>
      <c r="D115" s="22"/>
      <c r="E115" s="146"/>
      <c r="F115" s="146"/>
      <c r="G115" s="146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1:16" ht="11.25">
      <c r="A116" s="159"/>
      <c r="B116" s="30"/>
      <c r="C116" s="21"/>
      <c r="D116" s="22"/>
      <c r="E116" s="146"/>
      <c r="F116" s="146"/>
      <c r="G116" s="146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1:16" ht="11.25">
      <c r="A117" s="160" t="s">
        <v>147</v>
      </c>
      <c r="B117" s="16" t="s">
        <v>26</v>
      </c>
      <c r="C117" s="275" t="s">
        <v>130</v>
      </c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144"/>
      <c r="P117" s="145"/>
    </row>
    <row r="118" spans="1:16" ht="11.25">
      <c r="A118" s="149"/>
      <c r="B118" s="16" t="s">
        <v>27</v>
      </c>
      <c r="C118" s="277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144"/>
      <c r="P118" s="145"/>
    </row>
    <row r="119" spans="1:16" ht="11.25">
      <c r="A119" s="149"/>
      <c r="B119" s="16" t="s">
        <v>28</v>
      </c>
      <c r="C119" s="277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144"/>
      <c r="P119" s="145"/>
    </row>
    <row r="120" spans="1:16" ht="17.25" customHeight="1">
      <c r="A120" s="149"/>
      <c r="B120" s="16" t="s">
        <v>29</v>
      </c>
      <c r="C120" s="277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144"/>
      <c r="P120" s="145"/>
    </row>
    <row r="121" spans="1:16" ht="11.25">
      <c r="A121" s="149"/>
      <c r="B121" s="16"/>
      <c r="C121" s="184" t="s">
        <v>131</v>
      </c>
      <c r="D121" s="185"/>
      <c r="E121" s="43">
        <f>E122</f>
        <v>70000</v>
      </c>
      <c r="F121" s="43">
        <f>F122</f>
        <v>45000</v>
      </c>
      <c r="G121" s="43">
        <f>G122</f>
        <v>25000</v>
      </c>
      <c r="H121" s="23">
        <f>I121+M121</f>
        <v>70000</v>
      </c>
      <c r="I121" s="23">
        <f>J121+K121+L121</f>
        <v>45000</v>
      </c>
      <c r="J121" s="23">
        <v>45000</v>
      </c>
      <c r="K121" s="23"/>
      <c r="L121" s="23"/>
      <c r="M121" s="23">
        <f>N121+O121+P121</f>
        <v>25000</v>
      </c>
      <c r="N121" s="23"/>
      <c r="O121" s="23"/>
      <c r="P121" s="23">
        <v>25000</v>
      </c>
    </row>
    <row r="122" spans="1:16" ht="11.25">
      <c r="A122" s="149"/>
      <c r="B122" s="30">
        <v>2012</v>
      </c>
      <c r="C122" s="185"/>
      <c r="D122" s="185"/>
      <c r="E122" s="43">
        <f>H121</f>
        <v>70000</v>
      </c>
      <c r="F122" s="43">
        <f>I121</f>
        <v>45000</v>
      </c>
      <c r="G122" s="43">
        <f>M121</f>
        <v>25000</v>
      </c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1:16" ht="11.25">
      <c r="A123" s="149"/>
      <c r="B123" s="30"/>
      <c r="C123" s="21"/>
      <c r="D123" s="22"/>
      <c r="E123" s="146"/>
      <c r="F123" s="146"/>
      <c r="G123" s="146"/>
      <c r="H123" s="147"/>
      <c r="I123" s="147"/>
      <c r="J123" s="147"/>
      <c r="K123" s="147"/>
      <c r="L123" s="147"/>
      <c r="M123" s="147"/>
      <c r="N123" s="147"/>
      <c r="O123" s="147"/>
      <c r="P123" s="147"/>
    </row>
    <row r="124" spans="1:16" ht="11.25">
      <c r="A124" s="150"/>
      <c r="B124" s="30"/>
      <c r="C124" s="21"/>
      <c r="D124" s="22"/>
      <c r="E124" s="146"/>
      <c r="F124" s="146"/>
      <c r="G124" s="146"/>
      <c r="H124" s="147"/>
      <c r="I124" s="147"/>
      <c r="J124" s="147"/>
      <c r="K124" s="147"/>
      <c r="L124" s="147"/>
      <c r="M124" s="147"/>
      <c r="N124" s="147"/>
      <c r="O124" s="147"/>
      <c r="P124" s="147"/>
    </row>
    <row r="125" spans="1:16" ht="11.25" customHeight="1">
      <c r="A125" s="187" t="s">
        <v>148</v>
      </c>
      <c r="B125" s="16"/>
      <c r="C125" s="188" t="s">
        <v>79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90"/>
    </row>
    <row r="126" spans="1:16" ht="11.25" customHeight="1">
      <c r="A126" s="149"/>
      <c r="B126" s="16" t="s">
        <v>26</v>
      </c>
      <c r="C126" s="188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90"/>
    </row>
    <row r="127" spans="1:16" ht="11.25" customHeight="1">
      <c r="A127" s="149"/>
      <c r="B127" s="16" t="s">
        <v>27</v>
      </c>
      <c r="C127" s="188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90"/>
    </row>
    <row r="128" spans="1:16" ht="11.25" customHeight="1">
      <c r="A128" s="149"/>
      <c r="B128" s="16" t="s">
        <v>28</v>
      </c>
      <c r="C128" s="191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3"/>
    </row>
    <row r="129" spans="1:16" ht="21.75" customHeight="1">
      <c r="A129" s="149"/>
      <c r="B129" s="16" t="s">
        <v>29</v>
      </c>
      <c r="C129" s="16"/>
      <c r="D129" s="17" t="s">
        <v>46</v>
      </c>
      <c r="E129" s="18">
        <f>F129+G129</f>
        <v>3000</v>
      </c>
      <c r="F129" s="18">
        <f>F130+F131+F132</f>
        <v>3000</v>
      </c>
      <c r="G129" s="18">
        <f>G130+G131+G132</f>
        <v>0</v>
      </c>
      <c r="H129" s="18">
        <f>I129+M129</f>
        <v>3000</v>
      </c>
      <c r="I129" s="18">
        <f>J129+K129+L129</f>
        <v>3000</v>
      </c>
      <c r="J129" s="18">
        <v>0</v>
      </c>
      <c r="K129" s="18">
        <v>0</v>
      </c>
      <c r="L129" s="18">
        <v>3000</v>
      </c>
      <c r="M129" s="18">
        <f>N129+O129+P129</f>
        <v>0</v>
      </c>
      <c r="N129" s="19">
        <v>0</v>
      </c>
      <c r="O129" s="18">
        <v>0</v>
      </c>
      <c r="P129" s="18"/>
    </row>
    <row r="130" spans="1:16" ht="11.25">
      <c r="A130" s="149"/>
      <c r="B130" s="16">
        <v>2012</v>
      </c>
      <c r="C130" s="194"/>
      <c r="D130" s="243"/>
      <c r="E130" s="18">
        <f>F130+G130</f>
        <v>3000</v>
      </c>
      <c r="F130" s="18">
        <f>I129</f>
        <v>3000</v>
      </c>
      <c r="G130" s="18">
        <f>M129</f>
        <v>0</v>
      </c>
      <c r="H130" s="197">
        <v>0</v>
      </c>
      <c r="I130" s="197">
        <v>0</v>
      </c>
      <c r="J130" s="197">
        <v>0</v>
      </c>
      <c r="K130" s="197">
        <v>0</v>
      </c>
      <c r="L130" s="197">
        <v>0</v>
      </c>
      <c r="M130" s="197">
        <v>0</v>
      </c>
      <c r="N130" s="197">
        <v>0</v>
      </c>
      <c r="O130" s="197">
        <v>0</v>
      </c>
      <c r="P130" s="197">
        <v>0</v>
      </c>
    </row>
    <row r="131" spans="1:16" ht="11.25">
      <c r="A131" s="149"/>
      <c r="B131" s="16"/>
      <c r="C131" s="195"/>
      <c r="D131" s="244"/>
      <c r="E131" s="18">
        <f>F131+G131</f>
        <v>0</v>
      </c>
      <c r="F131" s="18"/>
      <c r="G131" s="18"/>
      <c r="H131" s="198"/>
      <c r="I131" s="198"/>
      <c r="J131" s="198"/>
      <c r="K131" s="198"/>
      <c r="L131" s="198"/>
      <c r="M131" s="198"/>
      <c r="N131" s="198"/>
      <c r="O131" s="198"/>
      <c r="P131" s="198"/>
    </row>
    <row r="132" spans="1:16" ht="11.25">
      <c r="A132" s="150"/>
      <c r="B132" s="16"/>
      <c r="C132" s="196"/>
      <c r="D132" s="258"/>
      <c r="E132" s="18">
        <f>F132+G132</f>
        <v>0</v>
      </c>
      <c r="F132" s="18">
        <v>0</v>
      </c>
      <c r="G132" s="18">
        <v>0</v>
      </c>
      <c r="H132" s="199"/>
      <c r="I132" s="199"/>
      <c r="J132" s="199"/>
      <c r="K132" s="199"/>
      <c r="L132" s="199"/>
      <c r="M132" s="199"/>
      <c r="N132" s="199"/>
      <c r="O132" s="199"/>
      <c r="P132" s="199"/>
    </row>
    <row r="133" spans="1:16" ht="11.25" customHeight="1">
      <c r="A133" s="187" t="s">
        <v>149</v>
      </c>
      <c r="B133" s="16"/>
      <c r="C133" s="224" t="s">
        <v>73</v>
      </c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6"/>
    </row>
    <row r="134" spans="1:16" ht="11.25" customHeight="1">
      <c r="A134" s="149"/>
      <c r="B134" s="16" t="s">
        <v>26</v>
      </c>
      <c r="C134" s="188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90"/>
    </row>
    <row r="135" spans="1:16" ht="11.25" customHeight="1">
      <c r="A135" s="149"/>
      <c r="B135" s="16" t="s">
        <v>27</v>
      </c>
      <c r="C135" s="188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</row>
    <row r="136" spans="1:16" ht="11.25" customHeight="1">
      <c r="A136" s="149"/>
      <c r="B136" s="16" t="s">
        <v>28</v>
      </c>
      <c r="C136" s="191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3"/>
    </row>
    <row r="137" spans="1:16" ht="21.75" customHeight="1">
      <c r="A137" s="149"/>
      <c r="B137" s="16" t="s">
        <v>29</v>
      </c>
      <c r="C137" s="16"/>
      <c r="D137" s="17" t="s">
        <v>46</v>
      </c>
      <c r="E137" s="18">
        <f>F137+G137</f>
        <v>1123000</v>
      </c>
      <c r="F137" s="18">
        <f>F138+F139+F140</f>
        <v>893000</v>
      </c>
      <c r="G137" s="18">
        <f>G138+G139+G140</f>
        <v>230000</v>
      </c>
      <c r="H137" s="18">
        <f>I137+M137</f>
        <v>1123000</v>
      </c>
      <c r="I137" s="18">
        <f>J137+K137+L137</f>
        <v>893000</v>
      </c>
      <c r="J137" s="18">
        <v>60000</v>
      </c>
      <c r="K137" s="18">
        <v>0</v>
      </c>
      <c r="L137" s="18">
        <v>833000</v>
      </c>
      <c r="M137" s="18">
        <f>N137+O137+P137</f>
        <v>230000</v>
      </c>
      <c r="N137" s="19">
        <v>0</v>
      </c>
      <c r="O137" s="18">
        <v>0</v>
      </c>
      <c r="P137" s="18">
        <v>230000</v>
      </c>
    </row>
    <row r="138" spans="1:16" ht="11.25">
      <c r="A138" s="149"/>
      <c r="B138" s="16">
        <v>2012</v>
      </c>
      <c r="C138" s="194"/>
      <c r="D138" s="243"/>
      <c r="E138" s="18">
        <f>F138+G138</f>
        <v>1123000</v>
      </c>
      <c r="F138" s="18">
        <f>I137</f>
        <v>893000</v>
      </c>
      <c r="G138" s="18">
        <f>M137</f>
        <v>230000</v>
      </c>
      <c r="H138" s="197">
        <v>0</v>
      </c>
      <c r="I138" s="197">
        <v>0</v>
      </c>
      <c r="J138" s="197">
        <v>0</v>
      </c>
      <c r="K138" s="197">
        <v>0</v>
      </c>
      <c r="L138" s="197">
        <v>0</v>
      </c>
      <c r="M138" s="197">
        <v>0</v>
      </c>
      <c r="N138" s="197">
        <v>0</v>
      </c>
      <c r="O138" s="197">
        <v>0</v>
      </c>
      <c r="P138" s="197">
        <v>0</v>
      </c>
    </row>
    <row r="139" spans="1:16" ht="11.25">
      <c r="A139" s="149"/>
      <c r="B139" s="16"/>
      <c r="C139" s="195"/>
      <c r="D139" s="244"/>
      <c r="E139" s="18">
        <f>F139+G139</f>
        <v>0</v>
      </c>
      <c r="F139" s="18"/>
      <c r="G139" s="18"/>
      <c r="H139" s="198"/>
      <c r="I139" s="198"/>
      <c r="J139" s="198"/>
      <c r="K139" s="198"/>
      <c r="L139" s="198"/>
      <c r="M139" s="198"/>
      <c r="N139" s="198"/>
      <c r="O139" s="198"/>
      <c r="P139" s="198"/>
    </row>
    <row r="140" spans="1:16" ht="11.25">
      <c r="A140" s="150"/>
      <c r="B140" s="16"/>
      <c r="C140" s="196"/>
      <c r="D140" s="258"/>
      <c r="E140" s="18">
        <f>F140+G140</f>
        <v>0</v>
      </c>
      <c r="F140" s="18">
        <v>0</v>
      </c>
      <c r="G140" s="18">
        <v>0</v>
      </c>
      <c r="H140" s="199"/>
      <c r="I140" s="199"/>
      <c r="J140" s="199"/>
      <c r="K140" s="199"/>
      <c r="L140" s="199"/>
      <c r="M140" s="199"/>
      <c r="N140" s="199"/>
      <c r="O140" s="199"/>
      <c r="P140" s="199"/>
    </row>
    <row r="141" spans="1:16" ht="11.25" customHeight="1">
      <c r="A141" s="187" t="s">
        <v>150</v>
      </c>
      <c r="B141" s="16"/>
      <c r="C141" s="224" t="s">
        <v>106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6"/>
    </row>
    <row r="142" spans="1:16" ht="11.25" customHeight="1">
      <c r="A142" s="149"/>
      <c r="B142" s="16" t="s">
        <v>26</v>
      </c>
      <c r="C142" s="188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</row>
    <row r="143" spans="1:16" ht="11.25" customHeight="1">
      <c r="A143" s="149"/>
      <c r="B143" s="16" t="s">
        <v>27</v>
      </c>
      <c r="C143" s="188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90"/>
    </row>
    <row r="144" spans="1:16" ht="11.25" customHeight="1">
      <c r="A144" s="149"/>
      <c r="B144" s="16" t="s">
        <v>28</v>
      </c>
      <c r="C144" s="191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3"/>
    </row>
    <row r="145" spans="1:16" ht="21.75" customHeight="1">
      <c r="A145" s="149"/>
      <c r="B145" s="16" t="s">
        <v>29</v>
      </c>
      <c r="C145" s="16"/>
      <c r="D145" s="17" t="s">
        <v>107</v>
      </c>
      <c r="E145" s="18">
        <f>F145+G145</f>
        <v>3652865.98</v>
      </c>
      <c r="F145" s="18">
        <f>F146+F147+F148</f>
        <v>547929.8999999999</v>
      </c>
      <c r="G145" s="18">
        <f>G146+G147+G148</f>
        <v>3104936.08</v>
      </c>
      <c r="H145" s="18">
        <f>I145+M145</f>
        <v>66112.99</v>
      </c>
      <c r="I145" s="18">
        <f>J145+K145+L145</f>
        <v>9916.95</v>
      </c>
      <c r="J145" s="18"/>
      <c r="K145" s="18">
        <v>0</v>
      </c>
      <c r="L145" s="18">
        <v>9916.95</v>
      </c>
      <c r="M145" s="18">
        <f>N145+O145+P145</f>
        <v>56196.04</v>
      </c>
      <c r="N145" s="19">
        <v>0</v>
      </c>
      <c r="O145" s="18">
        <v>0</v>
      </c>
      <c r="P145" s="18">
        <v>56196.04</v>
      </c>
    </row>
    <row r="146" spans="1:16" ht="11.25">
      <c r="A146" s="149"/>
      <c r="B146" s="16">
        <v>2012</v>
      </c>
      <c r="C146" s="194"/>
      <c r="D146" s="243"/>
      <c r="E146" s="18">
        <f>F146+G146</f>
        <v>66112.99</v>
      </c>
      <c r="F146" s="18">
        <f>I145</f>
        <v>9916.95</v>
      </c>
      <c r="G146" s="18">
        <f>M145</f>
        <v>56196.04</v>
      </c>
      <c r="H146" s="197">
        <v>0</v>
      </c>
      <c r="I146" s="197">
        <v>0</v>
      </c>
      <c r="J146" s="197">
        <v>0</v>
      </c>
      <c r="K146" s="197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</row>
    <row r="147" spans="1:16" ht="11.25">
      <c r="A147" s="149"/>
      <c r="B147" s="16">
        <v>2013</v>
      </c>
      <c r="C147" s="195"/>
      <c r="D147" s="244"/>
      <c r="E147" s="18">
        <f>F147+G147</f>
        <v>3586752.99</v>
      </c>
      <c r="F147" s="18">
        <v>538012.95</v>
      </c>
      <c r="G147" s="18">
        <v>3048740.04</v>
      </c>
      <c r="H147" s="198"/>
      <c r="I147" s="198"/>
      <c r="J147" s="198"/>
      <c r="K147" s="198"/>
      <c r="L147" s="198"/>
      <c r="M147" s="198"/>
      <c r="N147" s="198"/>
      <c r="O147" s="198"/>
      <c r="P147" s="198"/>
    </row>
    <row r="148" spans="1:16" ht="11.25">
      <c r="A148" s="150"/>
      <c r="B148" s="16"/>
      <c r="C148" s="196"/>
      <c r="D148" s="258"/>
      <c r="E148" s="18">
        <f>F148+G148</f>
        <v>0</v>
      </c>
      <c r="F148" s="18">
        <v>0</v>
      </c>
      <c r="G148" s="18">
        <v>0</v>
      </c>
      <c r="H148" s="199"/>
      <c r="I148" s="199"/>
      <c r="J148" s="199"/>
      <c r="K148" s="199"/>
      <c r="L148" s="199"/>
      <c r="M148" s="199"/>
      <c r="N148" s="199"/>
      <c r="O148" s="199"/>
      <c r="P148" s="199"/>
    </row>
    <row r="149" spans="1:16" ht="11.25">
      <c r="A149" s="121"/>
      <c r="B149" s="16"/>
      <c r="C149" s="122"/>
      <c r="D149" s="123"/>
      <c r="E149" s="32"/>
      <c r="F149" s="32"/>
      <c r="G149" s="32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1:16" s="11" customFormat="1" ht="12" thickBot="1">
      <c r="A150" s="40">
        <v>2</v>
      </c>
      <c r="B150" s="41" t="s">
        <v>47</v>
      </c>
      <c r="C150" s="259" t="s">
        <v>22</v>
      </c>
      <c r="D150" s="260"/>
      <c r="E150" s="92">
        <f>E202+E155+E162+E170+E177+E185+E193</f>
        <v>1258949.48</v>
      </c>
      <c r="F150" s="92">
        <f aca="true" t="shared" si="3" ref="F150:P150">F202+F155+F162+F170+F177+F185+F193</f>
        <v>143826.74999999997</v>
      </c>
      <c r="G150" s="92">
        <f t="shared" si="3"/>
        <v>690001.87</v>
      </c>
      <c r="H150" s="92">
        <f t="shared" si="3"/>
        <v>587915.42</v>
      </c>
      <c r="I150" s="92">
        <f t="shared" si="3"/>
        <v>107890.74999999999</v>
      </c>
      <c r="J150" s="92">
        <f t="shared" si="3"/>
        <v>0</v>
      </c>
      <c r="K150" s="92">
        <f t="shared" si="3"/>
        <v>0</v>
      </c>
      <c r="L150" s="92">
        <f t="shared" si="3"/>
        <v>107890.74999999999</v>
      </c>
      <c r="M150" s="92">
        <f t="shared" si="3"/>
        <v>480024.67000000004</v>
      </c>
      <c r="N150" s="92">
        <f t="shared" si="3"/>
        <v>0</v>
      </c>
      <c r="O150" s="92">
        <f t="shared" si="3"/>
        <v>0</v>
      </c>
      <c r="P150" s="92">
        <f t="shared" si="3"/>
        <v>480024.67000000004</v>
      </c>
    </row>
    <row r="151" spans="1:16" ht="11.25" customHeight="1">
      <c r="A151" s="186" t="s">
        <v>96</v>
      </c>
      <c r="B151" s="91" t="s">
        <v>32</v>
      </c>
      <c r="C151" s="249" t="s">
        <v>138</v>
      </c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1"/>
    </row>
    <row r="152" spans="1:16" ht="11.25">
      <c r="A152" s="152"/>
      <c r="B152" s="91" t="s">
        <v>34</v>
      </c>
      <c r="C152" s="252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4"/>
    </row>
    <row r="153" spans="1:16" ht="11.25">
      <c r="A153" s="152"/>
      <c r="B153" s="91" t="s">
        <v>35</v>
      </c>
      <c r="C153" s="252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4"/>
    </row>
    <row r="154" spans="1:16" ht="12" thickBot="1">
      <c r="A154" s="152"/>
      <c r="B154" s="91" t="s">
        <v>36</v>
      </c>
      <c r="C154" s="255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7"/>
    </row>
    <row r="155" spans="1:16" ht="11.25">
      <c r="A155" s="152"/>
      <c r="B155" s="20" t="s">
        <v>37</v>
      </c>
      <c r="C155" s="89"/>
      <c r="D155" s="89" t="s">
        <v>82</v>
      </c>
      <c r="E155" s="90">
        <f>E156+E157</f>
        <v>137513.78</v>
      </c>
      <c r="F155" s="90">
        <f>F156</f>
        <v>15159.56</v>
      </c>
      <c r="G155" s="90">
        <f>G156</f>
        <v>85904.22</v>
      </c>
      <c r="H155" s="90">
        <f>I155+M155</f>
        <v>101063.78</v>
      </c>
      <c r="I155" s="90">
        <f>J155+K155+L155</f>
        <v>15159.56</v>
      </c>
      <c r="J155" s="90"/>
      <c r="K155" s="90">
        <v>0</v>
      </c>
      <c r="L155" s="90">
        <v>15159.56</v>
      </c>
      <c r="M155" s="90">
        <f>N155+O155+P155</f>
        <v>85904.22</v>
      </c>
      <c r="N155" s="90"/>
      <c r="O155" s="90">
        <v>0</v>
      </c>
      <c r="P155" s="90">
        <v>85904.22</v>
      </c>
    </row>
    <row r="156" spans="1:16" ht="11.25">
      <c r="A156" s="152"/>
      <c r="B156" s="20" t="s">
        <v>80</v>
      </c>
      <c r="C156" s="21"/>
      <c r="D156" s="28" t="s">
        <v>49</v>
      </c>
      <c r="E156" s="23">
        <f>F156+G156</f>
        <v>101063.78</v>
      </c>
      <c r="F156" s="23">
        <f>I155</f>
        <v>15159.56</v>
      </c>
      <c r="G156" s="23">
        <f>M155</f>
        <v>85904.22</v>
      </c>
      <c r="H156" s="23"/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1:16" ht="12" thickBot="1">
      <c r="A157" s="153"/>
      <c r="B157" s="20" t="s">
        <v>81</v>
      </c>
      <c r="C157" s="21"/>
      <c r="D157" s="21"/>
      <c r="E157" s="23">
        <f>F157+G157</f>
        <v>36450</v>
      </c>
      <c r="F157" s="21">
        <v>5467.5</v>
      </c>
      <c r="G157" s="21">
        <v>30982.5</v>
      </c>
      <c r="H157" s="23"/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ht="11.25" customHeight="1">
      <c r="A158" s="151" t="s">
        <v>48</v>
      </c>
      <c r="B158" s="91" t="s">
        <v>32</v>
      </c>
      <c r="C158" s="249" t="s">
        <v>108</v>
      </c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1"/>
    </row>
    <row r="159" spans="1:16" ht="11.25">
      <c r="A159" s="152"/>
      <c r="B159" s="91" t="s">
        <v>34</v>
      </c>
      <c r="C159" s="252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4"/>
    </row>
    <row r="160" spans="1:16" ht="11.25">
      <c r="A160" s="152"/>
      <c r="B160" s="91" t="s">
        <v>35</v>
      </c>
      <c r="C160" s="252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4"/>
    </row>
    <row r="161" spans="1:16" ht="12" thickBot="1">
      <c r="A161" s="152"/>
      <c r="B161" s="91" t="s">
        <v>36</v>
      </c>
      <c r="C161" s="255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7"/>
    </row>
    <row r="162" spans="1:16" ht="11.25">
      <c r="A162" s="152"/>
      <c r="B162" s="20" t="s">
        <v>37</v>
      </c>
      <c r="C162" s="89"/>
      <c r="D162" s="89" t="s">
        <v>82</v>
      </c>
      <c r="E162" s="90">
        <f>E163+E164+E165</f>
        <v>280266.7</v>
      </c>
      <c r="F162" s="90">
        <f>F163</f>
        <v>17453.18</v>
      </c>
      <c r="G162" s="90">
        <f>G163</f>
        <v>61172.66</v>
      </c>
      <c r="H162" s="90">
        <f>I162+M162</f>
        <v>78625.84</v>
      </c>
      <c r="I162" s="90">
        <f>J162+K162+L162</f>
        <v>17453.18</v>
      </c>
      <c r="J162" s="90"/>
      <c r="K162" s="90">
        <v>0</v>
      </c>
      <c r="L162" s="90">
        <v>17453.18</v>
      </c>
      <c r="M162" s="90">
        <f>N162+O162+P162</f>
        <v>61172.66</v>
      </c>
      <c r="N162" s="90"/>
      <c r="O162" s="90">
        <v>0</v>
      </c>
      <c r="P162" s="90">
        <v>61172.66</v>
      </c>
    </row>
    <row r="163" spans="1:16" ht="11.25">
      <c r="A163" s="152"/>
      <c r="B163" s="20" t="s">
        <v>80</v>
      </c>
      <c r="C163" s="21"/>
      <c r="D163" s="28" t="s">
        <v>49</v>
      </c>
      <c r="E163" s="23">
        <f>F163+G163</f>
        <v>78625.84</v>
      </c>
      <c r="F163" s="23">
        <f>I162</f>
        <v>17453.18</v>
      </c>
      <c r="G163" s="23">
        <f>M162</f>
        <v>61172.66</v>
      </c>
      <c r="H163" s="23"/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ht="11.25">
      <c r="A164" s="152"/>
      <c r="B164" s="20" t="s">
        <v>81</v>
      </c>
      <c r="C164" s="21"/>
      <c r="D164" s="21"/>
      <c r="E164" s="23">
        <f>F164+G164</f>
        <v>133650.1</v>
      </c>
      <c r="F164" s="23">
        <v>20047.52</v>
      </c>
      <c r="G164" s="23">
        <v>113602.58</v>
      </c>
      <c r="H164" s="23"/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ht="12" thickBot="1">
      <c r="A165" s="269"/>
      <c r="B165" s="91" t="s">
        <v>113</v>
      </c>
      <c r="C165" s="124"/>
      <c r="D165" s="124"/>
      <c r="E165" s="23">
        <f>F165+G165</f>
        <v>67990.76</v>
      </c>
      <c r="F165" s="23">
        <v>10198.62</v>
      </c>
      <c r="G165" s="23">
        <v>57792.14</v>
      </c>
      <c r="H165" s="23"/>
      <c r="I165" s="21"/>
      <c r="J165" s="21"/>
      <c r="K165" s="21"/>
      <c r="L165" s="21"/>
      <c r="M165" s="21"/>
      <c r="N165" s="21"/>
      <c r="O165" s="21"/>
      <c r="P165" s="21"/>
    </row>
    <row r="166" spans="1:16" ht="11.25" customHeight="1">
      <c r="A166" s="270" t="s">
        <v>133</v>
      </c>
      <c r="B166" s="91" t="s">
        <v>32</v>
      </c>
      <c r="C166" s="249" t="s">
        <v>109</v>
      </c>
      <c r="D166" s="250"/>
      <c r="E166" s="250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4"/>
    </row>
    <row r="167" spans="1:16" ht="11.25">
      <c r="A167" s="270"/>
      <c r="B167" s="91" t="s">
        <v>34</v>
      </c>
      <c r="C167" s="252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4"/>
    </row>
    <row r="168" spans="1:16" ht="11.25">
      <c r="A168" s="270"/>
      <c r="B168" s="91" t="s">
        <v>35</v>
      </c>
      <c r="C168" s="252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4"/>
    </row>
    <row r="169" spans="1:16" ht="12" thickBot="1">
      <c r="A169" s="270"/>
      <c r="B169" s="91" t="s">
        <v>36</v>
      </c>
      <c r="C169" s="255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7"/>
    </row>
    <row r="170" spans="1:16" ht="11.25">
      <c r="A170" s="270"/>
      <c r="B170" s="20" t="s">
        <v>37</v>
      </c>
      <c r="C170" s="89"/>
      <c r="D170" s="89" t="s">
        <v>111</v>
      </c>
      <c r="E170" s="90">
        <f>E171+E172</f>
        <v>204282.5</v>
      </c>
      <c r="F170" s="90">
        <f>F171</f>
        <v>18946.3</v>
      </c>
      <c r="G170" s="90">
        <f>G171</f>
        <v>86633.7</v>
      </c>
      <c r="H170" s="90">
        <f>I170+M170</f>
        <v>105580</v>
      </c>
      <c r="I170" s="90">
        <f>J170+K170+L170</f>
        <v>18946.3</v>
      </c>
      <c r="J170" s="90"/>
      <c r="K170" s="90">
        <v>0</v>
      </c>
      <c r="L170" s="90">
        <v>18946.3</v>
      </c>
      <c r="M170" s="90">
        <f>N170+O170+P170</f>
        <v>86633.7</v>
      </c>
      <c r="N170" s="90"/>
      <c r="O170" s="90">
        <v>0</v>
      </c>
      <c r="P170" s="90">
        <v>86633.7</v>
      </c>
    </row>
    <row r="171" spans="1:16" ht="11.25">
      <c r="A171" s="270"/>
      <c r="B171" s="20" t="s">
        <v>80</v>
      </c>
      <c r="C171" s="21"/>
      <c r="D171" s="28" t="s">
        <v>49</v>
      </c>
      <c r="E171" s="23">
        <f>F171+G171</f>
        <v>105580</v>
      </c>
      <c r="F171" s="23">
        <f>I170</f>
        <v>18946.3</v>
      </c>
      <c r="G171" s="23">
        <f>M170</f>
        <v>86633.7</v>
      </c>
      <c r="H171" s="23"/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ht="12" thickBot="1">
      <c r="A172" s="270"/>
      <c r="B172" s="20" t="s">
        <v>81</v>
      </c>
      <c r="C172" s="21"/>
      <c r="D172" s="21"/>
      <c r="E172" s="23">
        <f>F172+G172</f>
        <v>98702.5</v>
      </c>
      <c r="F172" s="21">
        <v>14805.38</v>
      </c>
      <c r="G172" s="21">
        <v>83897.12</v>
      </c>
      <c r="H172" s="23"/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ht="11.25" customHeight="1">
      <c r="A173" s="186" t="s">
        <v>134</v>
      </c>
      <c r="B173" s="91" t="s">
        <v>32</v>
      </c>
      <c r="C173" s="249" t="s">
        <v>110</v>
      </c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1"/>
    </row>
    <row r="174" spans="1:16" ht="11.25">
      <c r="A174" s="152"/>
      <c r="B174" s="91" t="s">
        <v>34</v>
      </c>
      <c r="C174" s="252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4"/>
    </row>
    <row r="175" spans="1:16" ht="11.25">
      <c r="A175" s="152"/>
      <c r="B175" s="91" t="s">
        <v>35</v>
      </c>
      <c r="C175" s="252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4"/>
    </row>
    <row r="176" spans="1:16" ht="12" thickBot="1">
      <c r="A176" s="152"/>
      <c r="B176" s="91" t="s">
        <v>36</v>
      </c>
      <c r="C176" s="255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7"/>
    </row>
    <row r="177" spans="1:16" ht="11.25">
      <c r="A177" s="152"/>
      <c r="B177" s="20" t="s">
        <v>37</v>
      </c>
      <c r="C177" s="89"/>
      <c r="D177" s="89" t="s">
        <v>112</v>
      </c>
      <c r="E177" s="90">
        <f>E178+E179</f>
        <v>228188</v>
      </c>
      <c r="F177" s="90">
        <f>F178</f>
        <v>24088.37</v>
      </c>
      <c r="G177" s="90">
        <f>G178</f>
        <v>115772.13</v>
      </c>
      <c r="H177" s="90">
        <f>I177+M177</f>
        <v>139860.5</v>
      </c>
      <c r="I177" s="90">
        <f>J177+K177+L177</f>
        <v>24088.37</v>
      </c>
      <c r="J177" s="90"/>
      <c r="K177" s="90">
        <v>0</v>
      </c>
      <c r="L177" s="90">
        <v>24088.37</v>
      </c>
      <c r="M177" s="90">
        <f>N177+O177+P177</f>
        <v>115772.13</v>
      </c>
      <c r="N177" s="90"/>
      <c r="O177" s="90">
        <v>0</v>
      </c>
      <c r="P177" s="90">
        <v>115772.13</v>
      </c>
    </row>
    <row r="178" spans="1:16" ht="11.25">
      <c r="A178" s="152"/>
      <c r="B178" s="20" t="s">
        <v>80</v>
      </c>
      <c r="C178" s="21"/>
      <c r="D178" s="28" t="s">
        <v>49</v>
      </c>
      <c r="E178" s="23">
        <f>F178+G178</f>
        <v>139860.5</v>
      </c>
      <c r="F178" s="23">
        <f>I177</f>
        <v>24088.37</v>
      </c>
      <c r="G178" s="23">
        <f>M177</f>
        <v>115772.13</v>
      </c>
      <c r="H178" s="23"/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</row>
    <row r="179" spans="1:16" ht="11.25">
      <c r="A179" s="153"/>
      <c r="B179" s="20" t="s">
        <v>81</v>
      </c>
      <c r="C179" s="21"/>
      <c r="D179" s="21"/>
      <c r="E179" s="23">
        <f>F179+G179</f>
        <v>88327.5</v>
      </c>
      <c r="F179" s="21">
        <v>13249.13</v>
      </c>
      <c r="G179" s="21">
        <v>75078.37</v>
      </c>
      <c r="H179" s="23"/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ht="11.25">
      <c r="A180" s="151" t="s">
        <v>135</v>
      </c>
      <c r="B180" s="26"/>
      <c r="C180" s="154" t="s">
        <v>121</v>
      </c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7"/>
    </row>
    <row r="181" spans="1:16" ht="11.25">
      <c r="A181" s="152"/>
      <c r="B181" s="20" t="s">
        <v>32</v>
      </c>
      <c r="C181" s="178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80"/>
    </row>
    <row r="182" spans="1:16" ht="11.25">
      <c r="A182" s="152"/>
      <c r="B182" s="20" t="s">
        <v>34</v>
      </c>
      <c r="C182" s="178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80"/>
    </row>
    <row r="183" spans="1:16" ht="11.25">
      <c r="A183" s="152"/>
      <c r="B183" s="20" t="s">
        <v>35</v>
      </c>
      <c r="C183" s="1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80"/>
    </row>
    <row r="184" spans="1:16" ht="11.25">
      <c r="A184" s="152"/>
      <c r="B184" s="20" t="s">
        <v>36</v>
      </c>
      <c r="C184" s="181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3"/>
    </row>
    <row r="185" spans="1:16" ht="11.25">
      <c r="A185" s="152"/>
      <c r="B185" s="20" t="s">
        <v>37</v>
      </c>
      <c r="C185" s="184" t="s">
        <v>122</v>
      </c>
      <c r="D185" s="185"/>
      <c r="E185" s="43">
        <f>E186+E187</f>
        <v>245913.2</v>
      </c>
      <c r="F185" s="43">
        <f>F186+F187</f>
        <v>35936</v>
      </c>
      <c r="G185" s="43">
        <f>G186+G187</f>
        <v>209977.2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1.25">
      <c r="A186" s="152"/>
      <c r="B186" s="20">
        <v>2012</v>
      </c>
      <c r="C186" s="185"/>
      <c r="D186" s="185"/>
      <c r="E186" s="43"/>
      <c r="F186" s="43">
        <v>0</v>
      </c>
      <c r="G186" s="43">
        <v>0</v>
      </c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1.25">
      <c r="A187" s="153"/>
      <c r="B187" s="20">
        <v>2013</v>
      </c>
      <c r="C187" s="21"/>
      <c r="D187" s="22"/>
      <c r="E187" s="43">
        <f>G187+F187</f>
        <v>245913.2</v>
      </c>
      <c r="F187" s="43">
        <v>35936</v>
      </c>
      <c r="G187" s="43">
        <v>209977.2</v>
      </c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ht="11.25">
      <c r="A188" s="135"/>
      <c r="B188" s="20"/>
      <c r="C188" s="154" t="s">
        <v>123</v>
      </c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</row>
    <row r="189" spans="1:16" ht="11.25">
      <c r="A189" s="135"/>
      <c r="B189" s="20" t="s">
        <v>32</v>
      </c>
      <c r="C189" s="178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</row>
    <row r="190" spans="1:16" ht="11.25">
      <c r="A190" s="135" t="s">
        <v>136</v>
      </c>
      <c r="B190" s="20" t="s">
        <v>34</v>
      </c>
      <c r="C190" s="178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</row>
    <row r="191" spans="1:5" ht="11.25">
      <c r="A191" s="135"/>
      <c r="B191" s="91" t="s">
        <v>35</v>
      </c>
      <c r="C191" s="271" t="s">
        <v>126</v>
      </c>
      <c r="D191" s="272"/>
      <c r="E191" s="1" t="s">
        <v>125</v>
      </c>
    </row>
    <row r="192" spans="1:16" ht="11.25">
      <c r="A192" s="135"/>
      <c r="B192" s="91" t="s">
        <v>36</v>
      </c>
      <c r="C192" s="273"/>
      <c r="D192" s="274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1.25">
      <c r="A193" s="135"/>
      <c r="B193" s="91" t="s">
        <v>37</v>
      </c>
      <c r="C193" s="21"/>
      <c r="D193" s="21"/>
      <c r="E193" s="23">
        <f>E194+E195</f>
        <v>28932.3</v>
      </c>
      <c r="F193" s="23">
        <f>F194+F195</f>
        <v>12165.34</v>
      </c>
      <c r="G193" s="23">
        <f>G194+G195</f>
        <v>16766.96</v>
      </c>
      <c r="H193" s="23">
        <f>I193+M193</f>
        <v>28932.3</v>
      </c>
      <c r="I193" s="23">
        <f>J193+K193+L193</f>
        <v>12165.34</v>
      </c>
      <c r="J193" s="23"/>
      <c r="K193" s="23"/>
      <c r="L193" s="23">
        <v>12165.34</v>
      </c>
      <c r="M193" s="23">
        <f>N193+O193+P193</f>
        <v>16766.96</v>
      </c>
      <c r="N193" s="23"/>
      <c r="O193" s="23"/>
      <c r="P193" s="23">
        <v>16766.96</v>
      </c>
    </row>
    <row r="194" spans="1:16" ht="11.25">
      <c r="A194" s="135"/>
      <c r="B194" s="91">
        <v>2012</v>
      </c>
      <c r="C194" s="21"/>
      <c r="D194" s="21"/>
      <c r="E194" s="23">
        <f>H193</f>
        <v>28932.3</v>
      </c>
      <c r="F194" s="23">
        <f>I193</f>
        <v>12165.34</v>
      </c>
      <c r="G194" s="23">
        <f>M193</f>
        <v>16766.96</v>
      </c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1.25">
      <c r="A195" s="135"/>
      <c r="B195" s="91">
        <v>2013</v>
      </c>
      <c r="C195" s="21"/>
      <c r="D195" s="21"/>
      <c r="E195" s="23">
        <v>0</v>
      </c>
      <c r="F195" s="23">
        <v>0</v>
      </c>
      <c r="G195" s="23">
        <v>0</v>
      </c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1.25">
      <c r="A196" s="135"/>
      <c r="B196" s="91"/>
      <c r="C196" s="21"/>
      <c r="D196" s="21"/>
      <c r="E196" s="23"/>
      <c r="F196" s="21"/>
      <c r="G196" s="21"/>
      <c r="H196" s="23"/>
      <c r="I196" s="21"/>
      <c r="J196" s="21"/>
      <c r="K196" s="21"/>
      <c r="L196" s="21"/>
      <c r="M196" s="21"/>
      <c r="N196" s="21"/>
      <c r="O196" s="21"/>
      <c r="P196" s="21"/>
    </row>
    <row r="197" spans="1:16" ht="12" thickBot="1">
      <c r="A197" s="135"/>
      <c r="B197" s="91"/>
      <c r="C197" s="124"/>
      <c r="D197" s="124"/>
      <c r="E197" s="140"/>
      <c r="F197" s="124"/>
      <c r="G197" s="124"/>
      <c r="H197" s="140"/>
      <c r="I197" s="124"/>
      <c r="J197" s="124"/>
      <c r="K197" s="124"/>
      <c r="L197" s="124"/>
      <c r="M197" s="124"/>
      <c r="N197" s="124"/>
      <c r="O197" s="124"/>
      <c r="P197" s="124"/>
    </row>
    <row r="198" spans="1:16" ht="11.25" customHeight="1">
      <c r="A198" s="246" t="s">
        <v>137</v>
      </c>
      <c r="B198" s="91" t="s">
        <v>32</v>
      </c>
      <c r="C198" s="249" t="s">
        <v>39</v>
      </c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1"/>
    </row>
    <row r="199" spans="1:16" ht="11.25">
      <c r="A199" s="247"/>
      <c r="B199" s="91" t="s">
        <v>34</v>
      </c>
      <c r="C199" s="252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4"/>
    </row>
    <row r="200" spans="1:16" ht="11.25">
      <c r="A200" s="247"/>
      <c r="B200" s="91" t="s">
        <v>35</v>
      </c>
      <c r="C200" s="252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4"/>
    </row>
    <row r="201" spans="1:16" ht="12" thickBot="1">
      <c r="A201" s="247"/>
      <c r="B201" s="91" t="s">
        <v>36</v>
      </c>
      <c r="C201" s="255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7"/>
    </row>
    <row r="202" spans="1:16" ht="11.25">
      <c r="A202" s="247"/>
      <c r="B202" s="20" t="s">
        <v>37</v>
      </c>
      <c r="C202" s="89"/>
      <c r="D202" s="89" t="s">
        <v>40</v>
      </c>
      <c r="E202" s="90">
        <f>F202+G202</f>
        <v>133853</v>
      </c>
      <c r="F202" s="90">
        <f>I202</f>
        <v>20078</v>
      </c>
      <c r="G202" s="90">
        <f>M202</f>
        <v>113775</v>
      </c>
      <c r="H202" s="90">
        <f>I202+M202</f>
        <v>133853</v>
      </c>
      <c r="I202" s="90">
        <f>J202+K202+L202</f>
        <v>20078</v>
      </c>
      <c r="J202" s="90">
        <v>0</v>
      </c>
      <c r="K202" s="90">
        <v>0</v>
      </c>
      <c r="L202" s="90">
        <v>20078</v>
      </c>
      <c r="M202" s="90">
        <f>N202+O202+P202</f>
        <v>113775</v>
      </c>
      <c r="N202" s="90"/>
      <c r="O202" s="90">
        <v>0</v>
      </c>
      <c r="P202" s="90">
        <v>113775</v>
      </c>
    </row>
    <row r="203" spans="1:16" ht="11.25">
      <c r="A203" s="247"/>
      <c r="B203" s="20" t="s">
        <v>41</v>
      </c>
      <c r="C203" s="21"/>
      <c r="D203" s="28" t="s">
        <v>49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ht="11.25">
      <c r="A204" s="247"/>
      <c r="B204" s="20" t="s">
        <v>42</v>
      </c>
      <c r="C204" s="21"/>
      <c r="D204" s="21"/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ht="11.25">
      <c r="A205" s="248"/>
      <c r="B205" s="20"/>
      <c r="C205" s="42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11.25">
      <c r="A206" s="26"/>
      <c r="B206" s="26" t="s">
        <v>50</v>
      </c>
      <c r="C206" s="26"/>
      <c r="D206" s="22" t="s">
        <v>22</v>
      </c>
      <c r="E206" s="110">
        <f aca="true" t="shared" si="4" ref="E206:P206">E13+E150</f>
        <v>16860688.52</v>
      </c>
      <c r="F206" s="110">
        <f t="shared" si="4"/>
        <v>7029012.5600000005</v>
      </c>
      <c r="G206" s="110">
        <f t="shared" si="4"/>
        <v>9406555.1</v>
      </c>
      <c r="H206" s="110">
        <f t="shared" si="4"/>
        <v>8381219.35</v>
      </c>
      <c r="I206" s="110">
        <f t="shared" si="4"/>
        <v>4145234.04</v>
      </c>
      <c r="J206" s="110">
        <f t="shared" si="4"/>
        <v>2625491.37</v>
      </c>
      <c r="K206" s="110">
        <f t="shared" si="4"/>
        <v>0</v>
      </c>
      <c r="L206" s="110">
        <f t="shared" si="4"/>
        <v>1519742.67</v>
      </c>
      <c r="M206" s="110">
        <f t="shared" si="4"/>
        <v>4235985.3100000005</v>
      </c>
      <c r="N206" s="110">
        <f t="shared" si="4"/>
        <v>1363730.8900000001</v>
      </c>
      <c r="O206" s="110">
        <f t="shared" si="4"/>
        <v>0</v>
      </c>
      <c r="P206" s="110">
        <f t="shared" si="4"/>
        <v>2872254.42</v>
      </c>
    </row>
    <row r="207" spans="1:16" ht="11.25">
      <c r="A207" s="136"/>
      <c r="B207" s="136"/>
      <c r="C207" s="136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9"/>
      <c r="P207" s="139"/>
    </row>
    <row r="208" spans="2:10" ht="11.25">
      <c r="B208" s="1" t="s">
        <v>84</v>
      </c>
      <c r="J208" s="108">
        <f>J209+J210</f>
        <v>1406330.8900000001</v>
      </c>
    </row>
    <row r="209" spans="2:10" ht="11.25">
      <c r="B209" s="1" t="s">
        <v>139</v>
      </c>
      <c r="J209" s="148">
        <f>M85</f>
        <v>960297.04</v>
      </c>
    </row>
    <row r="210" spans="2:10" ht="11.25">
      <c r="B210" s="1" t="s">
        <v>140</v>
      </c>
      <c r="J210" s="148">
        <f>N98</f>
        <v>446033.85</v>
      </c>
    </row>
    <row r="211" spans="2:10" ht="11.25">
      <c r="B211" s="1" t="s">
        <v>85</v>
      </c>
      <c r="J211" s="108">
        <f>J206-J208</f>
        <v>1219160.48</v>
      </c>
    </row>
    <row r="212" spans="2:10" ht="11.25">
      <c r="B212" s="109" t="s">
        <v>87</v>
      </c>
      <c r="J212" s="148">
        <f>J75</f>
        <v>393940.8</v>
      </c>
    </row>
    <row r="213" spans="2:10" ht="11.25">
      <c r="B213" s="1" t="s">
        <v>88</v>
      </c>
      <c r="J213" s="148">
        <f>J66</f>
        <v>94528.33</v>
      </c>
    </row>
    <row r="214" spans="2:10" ht="11.25">
      <c r="B214" s="1" t="s">
        <v>86</v>
      </c>
      <c r="J214" s="148">
        <v>23500</v>
      </c>
    </row>
    <row r="215" spans="2:10" ht="11.25">
      <c r="B215" s="1" t="s">
        <v>141</v>
      </c>
      <c r="J215" s="148">
        <f>J85-M85</f>
        <v>197015.78000000003</v>
      </c>
    </row>
    <row r="216" spans="2:10" ht="11.25">
      <c r="B216" s="1" t="s">
        <v>142</v>
      </c>
      <c r="J216" s="148">
        <f>J98-N98</f>
        <v>332675.57000000007</v>
      </c>
    </row>
    <row r="217" spans="2:10" ht="11.25">
      <c r="B217" s="1" t="s">
        <v>143</v>
      </c>
      <c r="J217" s="148">
        <v>135000</v>
      </c>
    </row>
    <row r="218" spans="2:10" ht="11.25">
      <c r="B218" s="1" t="s">
        <v>145</v>
      </c>
      <c r="J218" s="148">
        <v>6000</v>
      </c>
    </row>
    <row r="219" spans="2:10" ht="11.25">
      <c r="B219" s="1" t="s">
        <v>144</v>
      </c>
      <c r="J219" s="148">
        <v>60000</v>
      </c>
    </row>
    <row r="220" ht="11.25">
      <c r="J220" s="148">
        <f>SUM(J212:J219)</f>
        <v>1242660.48</v>
      </c>
    </row>
  </sheetData>
  <sheetProtection/>
  <mergeCells count="157">
    <mergeCell ref="A43:A53"/>
    <mergeCell ref="A56:A61"/>
    <mergeCell ref="C191:D192"/>
    <mergeCell ref="C117:N120"/>
    <mergeCell ref="C108:P111"/>
    <mergeCell ref="C112:D113"/>
    <mergeCell ref="C121:D122"/>
    <mergeCell ref="M130:M132"/>
    <mergeCell ref="N130:N132"/>
    <mergeCell ref="C146:C148"/>
    <mergeCell ref="D146:D148"/>
    <mergeCell ref="H146:H148"/>
    <mergeCell ref="A141:A148"/>
    <mergeCell ref="C141:P144"/>
    <mergeCell ref="O19:O21"/>
    <mergeCell ref="P19:P21"/>
    <mergeCell ref="C19:C21"/>
    <mergeCell ref="D19:D21"/>
    <mergeCell ref="H19:H21"/>
    <mergeCell ref="I19:I21"/>
    <mergeCell ref="J19:J21"/>
    <mergeCell ref="K19:K21"/>
    <mergeCell ref="A173:A179"/>
    <mergeCell ref="C173:P176"/>
    <mergeCell ref="A158:A165"/>
    <mergeCell ref="C158:P161"/>
    <mergeCell ref="A166:A172"/>
    <mergeCell ref="C166:P169"/>
    <mergeCell ref="I146:I148"/>
    <mergeCell ref="O130:O132"/>
    <mergeCell ref="P130:P132"/>
    <mergeCell ref="O146:O148"/>
    <mergeCell ref="P146:P148"/>
    <mergeCell ref="N146:N148"/>
    <mergeCell ref="L146:L148"/>
    <mergeCell ref="M146:M148"/>
    <mergeCell ref="J146:J148"/>
    <mergeCell ref="K146:K148"/>
    <mergeCell ref="L138:L140"/>
    <mergeCell ref="L103:L107"/>
    <mergeCell ref="K90:K93"/>
    <mergeCell ref="K130:K132"/>
    <mergeCell ref="L130:L132"/>
    <mergeCell ref="L90:L93"/>
    <mergeCell ref="K103:K107"/>
    <mergeCell ref="A62:A70"/>
    <mergeCell ref="C62:P65"/>
    <mergeCell ref="C67:C70"/>
    <mergeCell ref="D67:D70"/>
    <mergeCell ref="O103:O107"/>
    <mergeCell ref="D103:D107"/>
    <mergeCell ref="H103:H107"/>
    <mergeCell ref="J103:J107"/>
    <mergeCell ref="A81:A93"/>
    <mergeCell ref="A94:A107"/>
    <mergeCell ref="P103:P107"/>
    <mergeCell ref="D130:D132"/>
    <mergeCell ref="H130:H132"/>
    <mergeCell ref="I130:I132"/>
    <mergeCell ref="J130:J132"/>
    <mergeCell ref="M90:M93"/>
    <mergeCell ref="I103:I107"/>
    <mergeCell ref="J90:J93"/>
    <mergeCell ref="A198:A205"/>
    <mergeCell ref="C198:P201"/>
    <mergeCell ref="A133:A140"/>
    <mergeCell ref="C133:P136"/>
    <mergeCell ref="C138:C140"/>
    <mergeCell ref="D138:D140"/>
    <mergeCell ref="N138:N140"/>
    <mergeCell ref="C151:P154"/>
    <mergeCell ref="C150:D150"/>
    <mergeCell ref="P138:P140"/>
    <mergeCell ref="J8:L8"/>
    <mergeCell ref="L38:L40"/>
    <mergeCell ref="C81:P84"/>
    <mergeCell ref="C90:C93"/>
    <mergeCell ref="D90:D93"/>
    <mergeCell ref="O90:O93"/>
    <mergeCell ref="K38:K40"/>
    <mergeCell ref="J38:J40"/>
    <mergeCell ref="M38:M40"/>
    <mergeCell ref="C38:C40"/>
    <mergeCell ref="B4:B9"/>
    <mergeCell ref="H4:P4"/>
    <mergeCell ref="H5:P5"/>
    <mergeCell ref="I6:P6"/>
    <mergeCell ref="F5:F9"/>
    <mergeCell ref="G5:G9"/>
    <mergeCell ref="I7:L7"/>
    <mergeCell ref="M7:P7"/>
    <mergeCell ref="I8:I9"/>
    <mergeCell ref="M8:M9"/>
    <mergeCell ref="A2:P2"/>
    <mergeCell ref="A71:A80"/>
    <mergeCell ref="C71:P74"/>
    <mergeCell ref="N8:P8"/>
    <mergeCell ref="C4:C9"/>
    <mergeCell ref="D4:D9"/>
    <mergeCell ref="E4:E9"/>
    <mergeCell ref="F4:G4"/>
    <mergeCell ref="H6:H9"/>
    <mergeCell ref="A4:A9"/>
    <mergeCell ref="O29:O31"/>
    <mergeCell ref="P29:P31"/>
    <mergeCell ref="I90:I93"/>
    <mergeCell ref="N103:N107"/>
    <mergeCell ref="C43:P46"/>
    <mergeCell ref="C47:D48"/>
    <mergeCell ref="P90:P93"/>
    <mergeCell ref="N90:N93"/>
    <mergeCell ref="M103:M107"/>
    <mergeCell ref="C94:P97"/>
    <mergeCell ref="A33:A40"/>
    <mergeCell ref="C33:P36"/>
    <mergeCell ref="D38:D40"/>
    <mergeCell ref="H38:H40"/>
    <mergeCell ref="I38:I40"/>
    <mergeCell ref="N38:N40"/>
    <mergeCell ref="O38:O40"/>
    <mergeCell ref="P38:P40"/>
    <mergeCell ref="D11:F11"/>
    <mergeCell ref="M19:M21"/>
    <mergeCell ref="N19:N21"/>
    <mergeCell ref="C14:P17"/>
    <mergeCell ref="L19:L21"/>
    <mergeCell ref="C13:D13"/>
    <mergeCell ref="C24:P27"/>
    <mergeCell ref="C29:C31"/>
    <mergeCell ref="D29:D31"/>
    <mergeCell ref="H29:H31"/>
    <mergeCell ref="I29:I31"/>
    <mergeCell ref="J29:J31"/>
    <mergeCell ref="K29:K31"/>
    <mergeCell ref="L29:L31"/>
    <mergeCell ref="M29:M31"/>
    <mergeCell ref="N29:N31"/>
    <mergeCell ref="C188:P190"/>
    <mergeCell ref="C52:P55"/>
    <mergeCell ref="C56:D56"/>
    <mergeCell ref="C103:C107"/>
    <mergeCell ref="O138:O140"/>
    <mergeCell ref="J138:J140"/>
    <mergeCell ref="M138:M140"/>
    <mergeCell ref="H138:H140"/>
    <mergeCell ref="I138:I140"/>
    <mergeCell ref="H90:H93"/>
    <mergeCell ref="A108:A116"/>
    <mergeCell ref="A117:A124"/>
    <mergeCell ref="A180:A187"/>
    <mergeCell ref="C180:P184"/>
    <mergeCell ref="C185:D186"/>
    <mergeCell ref="A151:A157"/>
    <mergeCell ref="A125:A132"/>
    <mergeCell ref="C125:P128"/>
    <mergeCell ref="C130:C132"/>
    <mergeCell ref="K138:K140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 XVIII/ 159     /2012
z dnia  26 września  2012 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2012-10-08T18:36:28Z</cp:lastPrinted>
  <dcterms:created xsi:type="dcterms:W3CDTF">1998-12-09T13:02:10Z</dcterms:created>
  <dcterms:modified xsi:type="dcterms:W3CDTF">2012-10-08T18:37:48Z</dcterms:modified>
  <cp:category/>
  <cp:version/>
  <cp:contentType/>
  <cp:contentStatus/>
</cp:coreProperties>
</file>