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Zał_nr_3_" sheetId="1" r:id="rId1"/>
  </sheets>
  <definedNames>
    <definedName name="_xlnm.Print_Area" localSheetId="0">'Zał_nr_3_'!$B$1:$M$43</definedName>
    <definedName name="_xlnm.Print_Titles" localSheetId="0">'Zał_nr_3_'!$2:$2</definedName>
  </definedNames>
  <calcPr fullCalcOnLoad="1"/>
</workbook>
</file>

<file path=xl/sharedStrings.xml><?xml version="1.0" encoding="utf-8"?>
<sst xmlns="http://schemas.openxmlformats.org/spreadsheetml/2006/main" count="77" uniqueCount="39">
  <si>
    <t>Załącznik nr 3</t>
  </si>
  <si>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</si>
  <si>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</si>
  <si>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</si>
  <si>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</si>
  <si>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</si>
  <si>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</si>
  <si>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 2013-2015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</si>
  <si>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</si>
  <si>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</si>
  <si>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</si>
  <si>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</si>
  <si>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</si>
  <si>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</si>
  <si>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</si>
  <si>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</si>
  <si>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</si>
  <si>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 xml:space="preserve">PROGRAM ROZWOJU OBSZARÓW WIEJSKICH, Oś 3 Jakość życia na obszarach wiejskich i różnicowanie gospodarki wiejskiej, Działanie 3.2.1                       Budowa sieci wodociagowej z przyłączami w Studziance - zwarta zabudowa I etap                          </t>
  </si>
  <si>
    <t xml:space="preserve">PROGRAM ROZWOJU OBSZARÓW WIEJSKICH, Oś 3 Jakość życia na obszarach wiejskich i różnicowanie gospodarki wiejskiej, Działanie 3.2.1           Modernizacja stacji uzdatniania wody Franknowo, Radostowo, Wójtówko, Jeziorany                                     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</si>
  <si>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</t>
  </si>
  <si>
    <t>01.01.2011</t>
  </si>
  <si>
    <t>31.12.2015</t>
  </si>
  <si>
    <t xml:space="preserve">PROGRAM ROZWOJU OBSZARÓW WIEJSKICH na lata 2007-2013, Działanie "Odnowa i rozwój wsi " zadanie pn : ZAGOSPODAROWANIE  TERENU PRZED  BUDYNKIEM DAWNEGO KINA  W JEZIORANACH 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</si>
  <si>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</t>
  </si>
  <si>
    <t>31.12.2012</t>
  </si>
  <si>
    <t>Program nr 4 Program Rozwoju Obszarów Wiejskich, Oś 3 Jakość życia na obszarach wiejskich i zróżnicowanie gospodarki wiejskiej, Działanie 3.2.1 "Budowa kanalizacji sanitarnej i oczyszczalni ścieków w Radostowie"</t>
  </si>
  <si>
    <t>31.12.2013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</si>
  <si>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</si>
  <si>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</t>
  </si>
  <si>
    <t xml:space="preserve">PROGRAM OPERACYJNY KAPITAŁ LUDZKI,PRIORYTET IX. Rozwój wykształcenia i kompetencji w regionach, Działanie 9.2. Podniesienie atrakcyjności i jakości szkolenia zawodowego </t>
  </si>
  <si>
    <t>wydatki bieżące</t>
  </si>
  <si>
    <t xml:space="preserve">wzdatki majtkowe </t>
  </si>
  <si>
    <t>19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</si>
  <si>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 </t>
  </si>
  <si>
    <t>PROGRAM ROZWOJU OBSZARÓW WIEJSKICH na lata 2007-2013, Przebudowa placu i ciągów komunikacyjnych w Zerbuniu</t>
  </si>
  <si>
    <t>Przebudowa chodników przy Szkole Podstawowej w Jezioranach</t>
  </si>
  <si>
    <t>Sukces zależy Tylko od Ciebie</t>
  </si>
  <si>
    <t>Skarpy przy Sali gimnastycznej</t>
  </si>
  <si>
    <t>Wykaz przedsięwzięć realizowanych przez Gminę Jeziorany w latach 2013-2015   Zał. Nr 3 do Uchwały Rady Miejskiej Nr XXI/186 /2012  dnia 29 grudnia 2012 w sprawie uchwalenia Wieloletniej Prognozy Finansowej na lata 2013-2025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</si>
</sst>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3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2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4" fontId="21" fillId="0" borderId="18" xfId="0" applyNumberFormat="1" applyFont="1" applyBorder="1" applyAlignment="1">
      <alignment horizontal="left" vertical="top" wrapText="1"/>
    </xf>
    <xf numFmtId="4" fontId="21" fillId="0" borderId="19" xfId="0" applyNumberFormat="1" applyFont="1" applyBorder="1" applyAlignment="1">
      <alignment horizontal="left" vertical="top" wrapText="1"/>
    </xf>
    <xf numFmtId="4" fontId="21" fillId="0" borderId="11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0" fillId="0" borderId="2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4" fontId="21" fillId="0" borderId="11" xfId="0" applyNumberFormat="1" applyFont="1" applyBorder="1" applyAlignment="1">
      <alignment horizontal="left" vertical="top"/>
    </xf>
    <xf numFmtId="0" fontId="23" fillId="0" borderId="0" xfId="0" applyFont="1" applyAlignment="1">
      <alignment/>
    </xf>
    <xf numFmtId="4" fontId="21" fillId="0" borderId="21" xfId="0" applyNumberFormat="1" applyFont="1" applyBorder="1" applyAlignment="1">
      <alignment horizontal="left" vertical="top"/>
    </xf>
    <xf numFmtId="4" fontId="22" fillId="0" borderId="11" xfId="0" applyNumberFormat="1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4" fontId="22" fillId="0" borderId="21" xfId="0" applyNumberFormat="1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1" fillId="0" borderId="11" xfId="0" applyNumberFormat="1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/>
    </xf>
    <xf numFmtId="4" fontId="22" fillId="0" borderId="22" xfId="0" applyNumberFormat="1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4" fontId="27" fillId="0" borderId="11" xfId="0" applyNumberFormat="1" applyFont="1" applyBorder="1" applyAlignment="1">
      <alignment horizontal="left" vertical="top" wrapText="1"/>
    </xf>
    <xf numFmtId="4" fontId="28" fillId="0" borderId="11" xfId="0" applyNumberFormat="1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4" fontId="27" fillId="0" borderId="22" xfId="0" applyNumberFormat="1" applyFont="1" applyBorder="1" applyAlignment="1">
      <alignment horizontal="left" vertical="top" wrapText="1"/>
    </xf>
    <xf numFmtId="4" fontId="29" fillId="0" borderId="22" xfId="0" applyNumberFormat="1" applyFont="1" applyBorder="1" applyAlignment="1">
      <alignment horizontal="left" vertical="top" wrapText="1"/>
    </xf>
    <xf numFmtId="4" fontId="29" fillId="0" borderId="11" xfId="0" applyNumberFormat="1" applyFont="1" applyBorder="1" applyAlignment="1" quotePrefix="1">
      <alignment horizontal="left" vertical="top" wrapText="1"/>
    </xf>
    <xf numFmtId="49" fontId="20" fillId="0" borderId="11" xfId="0" applyNumberFormat="1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4" fontId="22" fillId="0" borderId="0" xfId="0" applyNumberFormat="1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19" fillId="0" borderId="0" xfId="0" applyFont="1" applyAlignment="1">
      <alignment horizontal="left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72"/>
  <sheetViews>
    <sheetView tabSelected="1" zoomScalePageLayoutView="0" workbookViewId="0" topLeftCell="A70">
      <selection activeCell="C3" sqref="C3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3" width="33" style="1" customWidth="1"/>
    <col min="4" max="4" width="5.5" style="1" customWidth="1"/>
    <col min="5" max="5" width="8" style="1" customWidth="1"/>
    <col min="6" max="6" width="7" style="1" customWidth="1"/>
    <col min="7" max="7" width="11.19921875" style="1" customWidth="1"/>
    <col min="8" max="8" width="9.3984375" style="1" customWidth="1"/>
    <col min="9" max="9" width="11.59765625" style="1" customWidth="1"/>
    <col min="10" max="10" width="11.09765625" style="1" customWidth="1"/>
    <col min="11" max="11" width="8.69921875" style="1" bestFit="1" customWidth="1"/>
    <col min="12" max="12" width="7.69921875" style="1" customWidth="1"/>
    <col min="13" max="13" width="9.19921875" style="1" customWidth="1"/>
    <col min="14" max="16384" width="9" style="2" customWidth="1"/>
  </cols>
  <sheetData>
    <row r="1" ht="16.5" customHeight="1">
      <c r="I1" s="1" t="s">
        <v>0</v>
      </c>
    </row>
    <row r="2" spans="1:13" s="4" customFormat="1" ht="30" customHeight="1">
      <c r="A2" s="3"/>
      <c r="B2" s="3"/>
      <c r="C2" s="54" t="s">
        <v>38</v>
      </c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4" customFormat="1" ht="16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55.5" customHeight="1" thickBot="1" thickTop="1">
      <c r="A4" s="3"/>
      <c r="B4" s="55" t="s">
        <v>1</v>
      </c>
      <c r="C4" s="55" t="s">
        <v>2</v>
      </c>
      <c r="D4" s="55" t="s">
        <v>3</v>
      </c>
      <c r="E4" s="57" t="s">
        <v>4</v>
      </c>
      <c r="F4" s="58"/>
      <c r="G4" s="55" t="s">
        <v>5</v>
      </c>
      <c r="H4" s="59" t="s">
        <v>6</v>
      </c>
      <c r="I4" s="59"/>
      <c r="J4" s="59"/>
      <c r="K4" s="59"/>
      <c r="L4" s="59"/>
      <c r="M4" s="60" t="s">
        <v>7</v>
      </c>
    </row>
    <row r="5" spans="1:13" s="4" customFormat="1" ht="17.25" thickBot="1" thickTop="1">
      <c r="A5" s="3"/>
      <c r="B5" s="56"/>
      <c r="C5" s="56"/>
      <c r="D5" s="56"/>
      <c r="E5" s="7" t="s">
        <v>8</v>
      </c>
      <c r="F5" s="8" t="s">
        <v>9</v>
      </c>
      <c r="G5" s="56"/>
      <c r="H5" s="7">
        <v>2011</v>
      </c>
      <c r="I5" s="9">
        <v>2012</v>
      </c>
      <c r="J5" s="9">
        <v>2013</v>
      </c>
      <c r="K5" s="9">
        <v>2014</v>
      </c>
      <c r="L5" s="8">
        <v>2015</v>
      </c>
      <c r="M5" s="60"/>
    </row>
    <row r="6" spans="1:13" s="4" customFormat="1" ht="17.25" thickBot="1" thickTop="1">
      <c r="A6" s="3"/>
      <c r="B6" s="5">
        <v>1</v>
      </c>
      <c r="C6" s="10">
        <v>2</v>
      </c>
      <c r="D6" s="10">
        <v>3</v>
      </c>
      <c r="E6" s="10">
        <v>4</v>
      </c>
      <c r="F6" s="10">
        <v>5</v>
      </c>
      <c r="G6" s="10">
        <v>9</v>
      </c>
      <c r="H6" s="10">
        <v>11</v>
      </c>
      <c r="I6" s="10">
        <v>12</v>
      </c>
      <c r="J6" s="10">
        <v>13</v>
      </c>
      <c r="K6" s="10">
        <v>14</v>
      </c>
      <c r="L6" s="11">
        <v>15</v>
      </c>
      <c r="M6" s="6">
        <v>16</v>
      </c>
    </row>
    <row r="7" spans="1:13" s="4" customFormat="1" ht="16.5" thickTop="1">
      <c r="A7" s="3"/>
      <c r="B7" s="12"/>
      <c r="C7" s="64" t="s">
        <v>10</v>
      </c>
      <c r="D7" s="65"/>
      <c r="E7" s="65"/>
      <c r="F7" s="65"/>
      <c r="G7" s="13">
        <f aca="true" t="shared" si="0" ref="G7:M7">G8+G9</f>
        <v>9164406.389999999</v>
      </c>
      <c r="H7" s="13">
        <f t="shared" si="0"/>
        <v>153349.43</v>
      </c>
      <c r="I7" s="13">
        <f t="shared" si="0"/>
        <v>821843.12</v>
      </c>
      <c r="J7" s="13">
        <f t="shared" si="0"/>
        <v>4932524.99</v>
      </c>
      <c r="K7" s="13">
        <f t="shared" si="0"/>
        <v>3674743.75</v>
      </c>
      <c r="L7" s="14">
        <f t="shared" si="0"/>
        <v>50000</v>
      </c>
      <c r="M7" s="15">
        <f t="shared" si="0"/>
        <v>8517268.739999998</v>
      </c>
    </row>
    <row r="8" spans="1:13" s="20" customFormat="1" ht="15.75">
      <c r="A8" s="16"/>
      <c r="B8" s="17"/>
      <c r="C8" s="66" t="s">
        <v>11</v>
      </c>
      <c r="D8" s="66"/>
      <c r="E8" s="66"/>
      <c r="F8" s="66"/>
      <c r="G8" s="19">
        <f aca="true" t="shared" si="1" ref="G8:M9">G11</f>
        <v>1227944.81</v>
      </c>
      <c r="H8" s="19">
        <f t="shared" si="1"/>
        <v>108871.43</v>
      </c>
      <c r="I8" s="19">
        <f t="shared" si="1"/>
        <v>558983.12</v>
      </c>
      <c r="J8" s="19">
        <f t="shared" si="1"/>
        <v>750154.4</v>
      </c>
      <c r="K8" s="19">
        <f t="shared" si="1"/>
        <v>67990.76</v>
      </c>
      <c r="L8" s="19">
        <f t="shared" si="1"/>
        <v>0</v>
      </c>
      <c r="M8" s="19">
        <f t="shared" si="1"/>
        <v>818145.16</v>
      </c>
    </row>
    <row r="9" spans="1:13" s="20" customFormat="1" ht="15.75">
      <c r="A9" s="16"/>
      <c r="B9" s="17"/>
      <c r="C9" s="66" t="s">
        <v>12</v>
      </c>
      <c r="D9" s="66"/>
      <c r="E9" s="66"/>
      <c r="F9" s="66"/>
      <c r="G9" s="19">
        <f t="shared" si="1"/>
        <v>7936461.579999999</v>
      </c>
      <c r="H9" s="19">
        <f t="shared" si="1"/>
        <v>44478</v>
      </c>
      <c r="I9" s="19">
        <f t="shared" si="1"/>
        <v>262860</v>
      </c>
      <c r="J9" s="19">
        <f t="shared" si="1"/>
        <v>4182370.59</v>
      </c>
      <c r="K9" s="19">
        <f t="shared" si="1"/>
        <v>3606752.99</v>
      </c>
      <c r="L9" s="19">
        <f t="shared" si="1"/>
        <v>50000</v>
      </c>
      <c r="M9" s="19">
        <f t="shared" si="1"/>
        <v>7699123.579999999</v>
      </c>
    </row>
    <row r="10" spans="1:13" s="20" customFormat="1" ht="15.75">
      <c r="A10" s="16"/>
      <c r="B10" s="17"/>
      <c r="C10" s="67" t="s">
        <v>13</v>
      </c>
      <c r="D10" s="67"/>
      <c r="E10" s="67"/>
      <c r="F10" s="67"/>
      <c r="G10" s="19">
        <f aca="true" t="shared" si="2" ref="G10:M10">G11+G12</f>
        <v>9164406.389999999</v>
      </c>
      <c r="H10" s="19">
        <f t="shared" si="2"/>
        <v>153349.43</v>
      </c>
      <c r="I10" s="19">
        <f t="shared" si="2"/>
        <v>821843.12</v>
      </c>
      <c r="J10" s="19">
        <f t="shared" si="2"/>
        <v>4932524.99</v>
      </c>
      <c r="K10" s="19">
        <f t="shared" si="2"/>
        <v>3674743.75</v>
      </c>
      <c r="L10" s="21">
        <f t="shared" si="2"/>
        <v>50000</v>
      </c>
      <c r="M10" s="19">
        <f t="shared" si="2"/>
        <v>8517268.739999998</v>
      </c>
    </row>
    <row r="11" spans="1:13" s="20" customFormat="1" ht="15.75">
      <c r="A11" s="16"/>
      <c r="B11" s="17"/>
      <c r="C11" s="66" t="s">
        <v>11</v>
      </c>
      <c r="D11" s="66"/>
      <c r="E11" s="66"/>
      <c r="F11" s="66"/>
      <c r="G11" s="22">
        <f aca="true" t="shared" si="3" ref="G11:M12">G14</f>
        <v>1227944.81</v>
      </c>
      <c r="H11" s="22">
        <f t="shared" si="3"/>
        <v>108871.43</v>
      </c>
      <c r="I11" s="22">
        <f t="shared" si="3"/>
        <v>558983.12</v>
      </c>
      <c r="J11" s="22">
        <f t="shared" si="3"/>
        <v>750154.4</v>
      </c>
      <c r="K11" s="22">
        <f t="shared" si="3"/>
        <v>67990.76</v>
      </c>
      <c r="L11" s="22">
        <f t="shared" si="3"/>
        <v>0</v>
      </c>
      <c r="M11" s="22">
        <f t="shared" si="3"/>
        <v>818145.16</v>
      </c>
    </row>
    <row r="12" spans="1:13" s="20" customFormat="1" ht="15.75">
      <c r="A12" s="16"/>
      <c r="B12" s="17"/>
      <c r="C12" s="66" t="s">
        <v>12</v>
      </c>
      <c r="D12" s="66"/>
      <c r="E12" s="66"/>
      <c r="F12" s="66"/>
      <c r="G12" s="22">
        <f t="shared" si="3"/>
        <v>7936461.579999999</v>
      </c>
      <c r="H12" s="22">
        <f t="shared" si="3"/>
        <v>44478</v>
      </c>
      <c r="I12" s="22">
        <f t="shared" si="3"/>
        <v>262860</v>
      </c>
      <c r="J12" s="22">
        <f t="shared" si="3"/>
        <v>4182370.59</v>
      </c>
      <c r="K12" s="22">
        <f t="shared" si="3"/>
        <v>3606752.99</v>
      </c>
      <c r="L12" s="22">
        <f t="shared" si="3"/>
        <v>50000</v>
      </c>
      <c r="M12" s="22">
        <f t="shared" si="3"/>
        <v>7699123.579999999</v>
      </c>
    </row>
    <row r="13" spans="1:13" s="20" customFormat="1" ht="24.75" customHeight="1">
      <c r="A13" s="16"/>
      <c r="B13" s="17"/>
      <c r="C13" s="68" t="s">
        <v>14</v>
      </c>
      <c r="D13" s="69"/>
      <c r="E13" s="69"/>
      <c r="F13" s="69"/>
      <c r="G13" s="19">
        <f aca="true" t="shared" si="4" ref="G13:M13">G14+G15</f>
        <v>9164406.389999999</v>
      </c>
      <c r="H13" s="19">
        <f t="shared" si="4"/>
        <v>153349.43</v>
      </c>
      <c r="I13" s="19">
        <f t="shared" si="4"/>
        <v>821843.12</v>
      </c>
      <c r="J13" s="19">
        <f t="shared" si="4"/>
        <v>4932524.99</v>
      </c>
      <c r="K13" s="19">
        <f t="shared" si="4"/>
        <v>3674743.75</v>
      </c>
      <c r="L13" s="21">
        <f t="shared" si="4"/>
        <v>50000</v>
      </c>
      <c r="M13" s="19">
        <f t="shared" si="4"/>
        <v>8517268.739999998</v>
      </c>
    </row>
    <row r="14" spans="1:13" s="20" customFormat="1" ht="10.5" customHeight="1">
      <c r="A14" s="16"/>
      <c r="B14" s="17"/>
      <c r="C14" s="50" t="s">
        <v>15</v>
      </c>
      <c r="D14" s="50"/>
      <c r="E14" s="50"/>
      <c r="F14" s="50"/>
      <c r="G14" s="22">
        <f aca="true" t="shared" si="5" ref="G14:L14">G24+G33+G42+G48+G51+G66+G54+G57+G63+G18+G21+G30+G60+G27+G36+G39</f>
        <v>1227944.81</v>
      </c>
      <c r="H14" s="22">
        <f t="shared" si="5"/>
        <v>108871.43</v>
      </c>
      <c r="I14" s="22">
        <f t="shared" si="5"/>
        <v>558983.12</v>
      </c>
      <c r="J14" s="22">
        <f t="shared" si="5"/>
        <v>750154.4</v>
      </c>
      <c r="K14" s="22">
        <f t="shared" si="5"/>
        <v>67990.76</v>
      </c>
      <c r="L14" s="22">
        <f t="shared" si="5"/>
        <v>0</v>
      </c>
      <c r="M14" s="22">
        <f>M24+M33+M42+M48+M51+M66+M54+M57+M63+M18+M21+M30+M60+M27+M36</f>
        <v>818145.16</v>
      </c>
    </row>
    <row r="15" spans="1:13" s="20" customFormat="1" ht="12.75" customHeight="1">
      <c r="A15" s="16"/>
      <c r="B15" s="17"/>
      <c r="C15" s="50" t="s">
        <v>16</v>
      </c>
      <c r="D15" s="50"/>
      <c r="E15" s="50"/>
      <c r="F15" s="50"/>
      <c r="G15" s="22">
        <f>G25+G34+G43+G49+G52+G67+G55+G58+G64+G19+G22+G31+G61+G28+G37+G40+G46</f>
        <v>7936461.579999999</v>
      </c>
      <c r="H15" s="22">
        <f aca="true" t="shared" si="6" ref="H15:M15">H25+H34+H43+H49+H52+H67+H55+H58+H64+H19+H22+H31+H61+H28+H37+H40+H46</f>
        <v>44478</v>
      </c>
      <c r="I15" s="22">
        <f t="shared" si="6"/>
        <v>262860</v>
      </c>
      <c r="J15" s="22">
        <f t="shared" si="6"/>
        <v>4182370.59</v>
      </c>
      <c r="K15" s="22">
        <f t="shared" si="6"/>
        <v>3606752.99</v>
      </c>
      <c r="L15" s="22">
        <f t="shared" si="6"/>
        <v>50000</v>
      </c>
      <c r="M15" s="22">
        <f t="shared" si="6"/>
        <v>7699123.579999999</v>
      </c>
    </row>
    <row r="16" spans="1:13" s="20" customFormat="1" ht="12.75" customHeight="1">
      <c r="A16" s="16"/>
      <c r="B16" s="17"/>
      <c r="C16" s="23"/>
      <c r="D16" s="24"/>
      <c r="E16" s="23"/>
      <c r="F16" s="23"/>
      <c r="G16" s="22"/>
      <c r="H16" s="22"/>
      <c r="I16" s="22"/>
      <c r="J16" s="22"/>
      <c r="K16" s="22"/>
      <c r="L16" s="25"/>
      <c r="M16" s="22"/>
    </row>
    <row r="17" spans="1:13" s="20" customFormat="1" ht="76.5" customHeight="1">
      <c r="A17" s="16"/>
      <c r="B17" s="17">
        <v>1</v>
      </c>
      <c r="C17" s="26" t="s">
        <v>17</v>
      </c>
      <c r="D17" s="24"/>
      <c r="E17" s="18">
        <v>2013</v>
      </c>
      <c r="F17" s="18">
        <v>2013</v>
      </c>
      <c r="G17" s="19">
        <f aca="true" t="shared" si="7" ref="G17:M17">G18+G19</f>
        <v>513662.85</v>
      </c>
      <c r="H17" s="19">
        <f t="shared" si="7"/>
        <v>0</v>
      </c>
      <c r="I17" s="19">
        <f t="shared" si="7"/>
        <v>7380</v>
      </c>
      <c r="J17" s="19">
        <f t="shared" si="7"/>
        <v>506282.85</v>
      </c>
      <c r="K17" s="19">
        <f t="shared" si="7"/>
        <v>0</v>
      </c>
      <c r="L17" s="21">
        <f t="shared" si="7"/>
        <v>0</v>
      </c>
      <c r="M17" s="19">
        <f t="shared" si="7"/>
        <v>506282.85</v>
      </c>
    </row>
    <row r="18" spans="1:13" s="20" customFormat="1" ht="12.75" customHeight="1">
      <c r="A18" s="16"/>
      <c r="B18" s="17"/>
      <c r="C18" s="23" t="s">
        <v>11</v>
      </c>
      <c r="D18" s="24"/>
      <c r="E18" s="23"/>
      <c r="F18" s="23"/>
      <c r="G18" s="22"/>
      <c r="H18" s="22"/>
      <c r="I18" s="22"/>
      <c r="J18" s="22"/>
      <c r="K18" s="22"/>
      <c r="L18" s="25"/>
      <c r="M18" s="22"/>
    </row>
    <row r="19" spans="1:13" s="20" customFormat="1" ht="12.75" customHeight="1">
      <c r="A19" s="16"/>
      <c r="B19" s="17"/>
      <c r="C19" s="23" t="s">
        <v>12</v>
      </c>
      <c r="D19" s="24"/>
      <c r="E19" s="23"/>
      <c r="F19" s="23"/>
      <c r="G19" s="22">
        <f>H19+I19+J19+K19+L19</f>
        <v>513662.85</v>
      </c>
      <c r="H19" s="22"/>
      <c r="I19" s="22">
        <v>7380</v>
      </c>
      <c r="J19" s="22">
        <v>506282.85</v>
      </c>
      <c r="K19" s="22"/>
      <c r="L19" s="25"/>
      <c r="M19" s="22">
        <f>J19+K19+L19</f>
        <v>506282.85</v>
      </c>
    </row>
    <row r="20" spans="1:13" s="20" customFormat="1" ht="76.5" customHeight="1">
      <c r="A20" s="16"/>
      <c r="B20" s="17">
        <v>2</v>
      </c>
      <c r="C20" s="26" t="s">
        <v>18</v>
      </c>
      <c r="D20" s="51"/>
      <c r="E20" s="18">
        <v>2013</v>
      </c>
      <c r="F20" s="18">
        <v>2013</v>
      </c>
      <c r="G20" s="19">
        <f aca="true" t="shared" si="8" ref="G20:M20">G21+G22</f>
        <v>299514.48</v>
      </c>
      <c r="H20" s="19">
        <f t="shared" si="8"/>
        <v>0</v>
      </c>
      <c r="I20" s="19">
        <f t="shared" si="8"/>
        <v>615</v>
      </c>
      <c r="J20" s="19">
        <f t="shared" si="8"/>
        <v>298899.48</v>
      </c>
      <c r="K20" s="19">
        <f t="shared" si="8"/>
        <v>0</v>
      </c>
      <c r="L20" s="21">
        <f t="shared" si="8"/>
        <v>0</v>
      </c>
      <c r="M20" s="19">
        <f t="shared" si="8"/>
        <v>298899.48</v>
      </c>
    </row>
    <row r="21" spans="1:13" s="20" customFormat="1" ht="11.25" customHeight="1">
      <c r="A21" s="16"/>
      <c r="B21" s="17"/>
      <c r="C21" s="23" t="s">
        <v>11</v>
      </c>
      <c r="D21" s="52"/>
      <c r="E21" s="28"/>
      <c r="F21" s="28"/>
      <c r="G21" s="22">
        <f>H21+I21+J21+K21+L21</f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f>G21</f>
        <v>0</v>
      </c>
    </row>
    <row r="22" spans="1:13" s="20" customFormat="1" ht="15.75">
      <c r="A22" s="16"/>
      <c r="B22" s="17"/>
      <c r="C22" s="23" t="s">
        <v>12</v>
      </c>
      <c r="D22" s="53"/>
      <c r="E22" s="28"/>
      <c r="F22" s="28"/>
      <c r="G22" s="22">
        <f>H22+I22+J22+K22+L22</f>
        <v>299514.48</v>
      </c>
      <c r="H22" s="22"/>
      <c r="I22" s="22">
        <v>615</v>
      </c>
      <c r="J22" s="22">
        <v>298899.48</v>
      </c>
      <c r="K22" s="22"/>
      <c r="L22" s="22"/>
      <c r="M22" s="22">
        <f>J22+K22+L22</f>
        <v>298899.48</v>
      </c>
    </row>
    <row r="23" spans="1:13" s="20" customFormat="1" ht="76.5" customHeight="1">
      <c r="A23" s="16"/>
      <c r="B23" s="17">
        <v>3</v>
      </c>
      <c r="C23" s="26" t="s">
        <v>19</v>
      </c>
      <c r="D23" s="51"/>
      <c r="E23" s="18" t="s">
        <v>20</v>
      </c>
      <c r="F23" s="18" t="s">
        <v>21</v>
      </c>
      <c r="G23" s="19">
        <f aca="true" t="shared" si="9" ref="G23:M23">G24+G25</f>
        <v>140978</v>
      </c>
      <c r="H23" s="19">
        <f t="shared" si="9"/>
        <v>44478</v>
      </c>
      <c r="I23" s="19">
        <f t="shared" si="9"/>
        <v>23500</v>
      </c>
      <c r="J23" s="19">
        <f t="shared" si="9"/>
        <v>3000</v>
      </c>
      <c r="K23" s="19">
        <f t="shared" si="9"/>
        <v>20000</v>
      </c>
      <c r="L23" s="21">
        <f t="shared" si="9"/>
        <v>50000</v>
      </c>
      <c r="M23" s="19">
        <f t="shared" si="9"/>
        <v>73000</v>
      </c>
    </row>
    <row r="24" spans="1:13" s="20" customFormat="1" ht="11.25" customHeight="1">
      <c r="A24" s="16"/>
      <c r="B24" s="17"/>
      <c r="C24" s="23" t="s">
        <v>11</v>
      </c>
      <c r="D24" s="52"/>
      <c r="E24" s="28"/>
      <c r="F24" s="28"/>
      <c r="G24" s="22">
        <f>H24+I24+J24+K24+L24</f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f>G24</f>
        <v>0</v>
      </c>
    </row>
    <row r="25" spans="1:13" s="20" customFormat="1" ht="15.75">
      <c r="A25" s="16"/>
      <c r="B25" s="17"/>
      <c r="C25" s="23" t="s">
        <v>12</v>
      </c>
      <c r="D25" s="53"/>
      <c r="E25" s="28"/>
      <c r="F25" s="28"/>
      <c r="G25" s="22">
        <f>H25+I25+J25+K25+L25</f>
        <v>140978</v>
      </c>
      <c r="H25" s="22">
        <v>44478</v>
      </c>
      <c r="I25" s="22">
        <v>23500</v>
      </c>
      <c r="J25" s="22">
        <v>3000</v>
      </c>
      <c r="K25" s="22">
        <v>20000</v>
      </c>
      <c r="L25" s="22">
        <v>50000</v>
      </c>
      <c r="M25" s="22">
        <f>J25+K25+L25</f>
        <v>73000</v>
      </c>
    </row>
    <row r="26" spans="1:13" s="20" customFormat="1" ht="31.5">
      <c r="A26" s="16"/>
      <c r="B26" s="17">
        <v>4</v>
      </c>
      <c r="C26" s="29" t="s">
        <v>34</v>
      </c>
      <c r="D26" s="30"/>
      <c r="E26" s="28"/>
      <c r="F26" s="28"/>
      <c r="G26" s="19">
        <f>G27+G28</f>
        <v>0</v>
      </c>
      <c r="H26" s="19">
        <f aca="true" t="shared" si="10" ref="H26:M26">H27+H28</f>
        <v>0</v>
      </c>
      <c r="I26" s="19">
        <f t="shared" si="10"/>
        <v>0</v>
      </c>
      <c r="J26" s="19">
        <f t="shared" si="10"/>
        <v>70000</v>
      </c>
      <c r="K26" s="19">
        <f t="shared" si="10"/>
        <v>0</v>
      </c>
      <c r="L26" s="19">
        <f t="shared" si="10"/>
        <v>0</v>
      </c>
      <c r="M26" s="19">
        <f t="shared" si="10"/>
        <v>0</v>
      </c>
    </row>
    <row r="27" spans="1:13" s="20" customFormat="1" ht="15.75">
      <c r="A27" s="16"/>
      <c r="B27" s="17"/>
      <c r="C27" s="23" t="s">
        <v>11</v>
      </c>
      <c r="D27" s="30"/>
      <c r="E27" s="28"/>
      <c r="F27" s="28"/>
      <c r="G27" s="22"/>
      <c r="H27" s="22"/>
      <c r="I27" s="22"/>
      <c r="J27" s="22"/>
      <c r="K27" s="22"/>
      <c r="L27" s="22"/>
      <c r="M27" s="22"/>
    </row>
    <row r="28" spans="1:13" s="20" customFormat="1" ht="15.75">
      <c r="A28" s="16"/>
      <c r="B28" s="17"/>
      <c r="C28" s="23" t="s">
        <v>12</v>
      </c>
      <c r="D28" s="30"/>
      <c r="E28" s="28"/>
      <c r="F28" s="28"/>
      <c r="G28" s="22"/>
      <c r="H28" s="22"/>
      <c r="I28" s="22"/>
      <c r="J28" s="22">
        <v>70000</v>
      </c>
      <c r="K28" s="22"/>
      <c r="L28" s="22"/>
      <c r="M28" s="22"/>
    </row>
    <row r="29" spans="1:13" s="20" customFormat="1" ht="78.75" customHeight="1">
      <c r="A29" s="16"/>
      <c r="B29" s="17">
        <v>5</v>
      </c>
      <c r="C29" s="29" t="s">
        <v>22</v>
      </c>
      <c r="D29" s="30"/>
      <c r="E29" s="18">
        <v>2013</v>
      </c>
      <c r="F29" s="18">
        <v>2013</v>
      </c>
      <c r="G29" s="19">
        <f aca="true" t="shared" si="11" ref="G29:M29">G30+G31</f>
        <v>279328.55</v>
      </c>
      <c r="H29" s="19">
        <f t="shared" si="11"/>
        <v>0</v>
      </c>
      <c r="I29" s="19">
        <f t="shared" si="11"/>
        <v>0</v>
      </c>
      <c r="J29" s="19">
        <f t="shared" si="11"/>
        <v>279328.55</v>
      </c>
      <c r="K29" s="19">
        <f t="shared" si="11"/>
        <v>0</v>
      </c>
      <c r="L29" s="19">
        <f t="shared" si="11"/>
        <v>0</v>
      </c>
      <c r="M29" s="19">
        <f t="shared" si="11"/>
        <v>279328.55</v>
      </c>
    </row>
    <row r="30" spans="1:13" s="20" customFormat="1" ht="10.5" customHeight="1">
      <c r="A30" s="16"/>
      <c r="B30" s="17"/>
      <c r="C30" s="23" t="s">
        <v>11</v>
      </c>
      <c r="D30" s="30"/>
      <c r="E30" s="28"/>
      <c r="F30" s="28"/>
      <c r="G30" s="22">
        <f>H30+I30+J30+K30+L30</f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f>G30</f>
        <v>0</v>
      </c>
    </row>
    <row r="31" spans="1:13" s="20" customFormat="1" ht="12.75" customHeight="1">
      <c r="A31" s="16"/>
      <c r="B31" s="17"/>
      <c r="C31" s="23" t="s">
        <v>12</v>
      </c>
      <c r="D31" s="30"/>
      <c r="E31" s="28"/>
      <c r="F31" s="28"/>
      <c r="G31" s="22">
        <f>H31+I31+J31+K31+L31</f>
        <v>279328.55</v>
      </c>
      <c r="H31" s="22"/>
      <c r="I31" s="22"/>
      <c r="J31" s="22">
        <v>279328.55</v>
      </c>
      <c r="K31" s="22"/>
      <c r="L31" s="22"/>
      <c r="M31" s="22">
        <f>J31+K31+L31</f>
        <v>279328.55</v>
      </c>
    </row>
    <row r="32" spans="1:13" s="20" customFormat="1" ht="78.75" customHeight="1">
      <c r="A32" s="16"/>
      <c r="B32" s="17">
        <v>6</v>
      </c>
      <c r="C32" s="29" t="s">
        <v>23</v>
      </c>
      <c r="D32" s="30"/>
      <c r="E32" s="18" t="s">
        <v>20</v>
      </c>
      <c r="F32" s="18" t="s">
        <v>24</v>
      </c>
      <c r="G32" s="19">
        <f aca="true" t="shared" si="12" ref="G32:M32">G33+G34</f>
        <v>1012292</v>
      </c>
      <c r="H32" s="19">
        <f t="shared" si="12"/>
        <v>0</v>
      </c>
      <c r="I32" s="19">
        <f t="shared" si="12"/>
        <v>231365</v>
      </c>
      <c r="J32" s="19">
        <f t="shared" si="12"/>
        <v>780927</v>
      </c>
      <c r="K32" s="19">
        <f t="shared" si="12"/>
        <v>0</v>
      </c>
      <c r="L32" s="19">
        <f t="shared" si="12"/>
        <v>0</v>
      </c>
      <c r="M32" s="19">
        <f t="shared" si="12"/>
        <v>780927</v>
      </c>
    </row>
    <row r="33" spans="1:13" s="20" customFormat="1" ht="10.5" customHeight="1">
      <c r="A33" s="16"/>
      <c r="B33" s="17"/>
      <c r="C33" s="23" t="s">
        <v>11</v>
      </c>
      <c r="D33" s="30"/>
      <c r="E33" s="28"/>
      <c r="F33" s="28"/>
      <c r="G33" s="22">
        <f>H33+I33+J33+K33+L33</f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f>G33</f>
        <v>0</v>
      </c>
    </row>
    <row r="34" spans="1:13" s="20" customFormat="1" ht="12.75" customHeight="1">
      <c r="A34" s="16"/>
      <c r="B34" s="17"/>
      <c r="C34" s="23" t="s">
        <v>12</v>
      </c>
      <c r="D34" s="30"/>
      <c r="E34" s="28"/>
      <c r="F34" s="28"/>
      <c r="G34" s="22">
        <f>H34+I34+J34+K34+L34</f>
        <v>1012292</v>
      </c>
      <c r="H34" s="22"/>
      <c r="I34" s="22">
        <v>231365</v>
      </c>
      <c r="J34" s="22">
        <v>780927</v>
      </c>
      <c r="K34" s="22"/>
      <c r="L34" s="22"/>
      <c r="M34" s="22">
        <f>J34+K34+L34</f>
        <v>780927</v>
      </c>
    </row>
    <row r="35" spans="1:13" s="20" customFormat="1" ht="25.5">
      <c r="A35" s="16"/>
      <c r="B35" s="17"/>
      <c r="C35" s="32" t="s">
        <v>35</v>
      </c>
      <c r="D35" s="30"/>
      <c r="E35" s="28"/>
      <c r="F35" s="28"/>
      <c r="G35" s="22">
        <f>G36+G37</f>
        <v>0</v>
      </c>
      <c r="H35" s="22">
        <f aca="true" t="shared" si="13" ref="H35:M35">H36+H37</f>
        <v>0</v>
      </c>
      <c r="I35" s="22">
        <f t="shared" si="13"/>
        <v>0</v>
      </c>
      <c r="J35" s="22">
        <f t="shared" si="13"/>
        <v>70000</v>
      </c>
      <c r="K35" s="22">
        <f t="shared" si="13"/>
        <v>0</v>
      </c>
      <c r="L35" s="22">
        <f t="shared" si="13"/>
        <v>0</v>
      </c>
      <c r="M35" s="22">
        <f t="shared" si="13"/>
        <v>0</v>
      </c>
    </row>
    <row r="36" spans="1:13" s="20" customFormat="1" ht="12.75" customHeight="1">
      <c r="A36" s="16"/>
      <c r="B36" s="17"/>
      <c r="C36" s="23" t="s">
        <v>11</v>
      </c>
      <c r="D36" s="30"/>
      <c r="E36" s="28"/>
      <c r="F36" s="28"/>
      <c r="G36" s="22"/>
      <c r="H36" s="22"/>
      <c r="I36" s="22"/>
      <c r="J36" s="22"/>
      <c r="K36" s="22"/>
      <c r="L36" s="22"/>
      <c r="M36" s="22"/>
    </row>
    <row r="37" spans="1:13" s="20" customFormat="1" ht="12.75" customHeight="1">
      <c r="A37" s="16"/>
      <c r="B37" s="17"/>
      <c r="C37" s="23" t="s">
        <v>12</v>
      </c>
      <c r="D37" s="30"/>
      <c r="E37" s="28"/>
      <c r="F37" s="28"/>
      <c r="G37" s="22"/>
      <c r="H37" s="22"/>
      <c r="I37" s="22"/>
      <c r="J37" s="22">
        <v>70000</v>
      </c>
      <c r="K37" s="22"/>
      <c r="L37" s="22"/>
      <c r="M37" s="22"/>
    </row>
    <row r="38" spans="1:13" s="20" customFormat="1" ht="32.25" customHeight="1">
      <c r="A38" s="16"/>
      <c r="B38" s="17"/>
      <c r="C38" s="48" t="s">
        <v>36</v>
      </c>
      <c r="D38" s="49"/>
      <c r="E38" s="48"/>
      <c r="F38" s="48"/>
      <c r="G38" s="19">
        <f>G39+G40</f>
        <v>12000</v>
      </c>
      <c r="H38" s="19">
        <f aca="true" t="shared" si="14" ref="H38:M38">H39+H40</f>
        <v>0</v>
      </c>
      <c r="I38" s="19">
        <f t="shared" si="14"/>
        <v>0</v>
      </c>
      <c r="J38" s="19">
        <f t="shared" si="14"/>
        <v>12000</v>
      </c>
      <c r="K38" s="19">
        <f t="shared" si="14"/>
        <v>0</v>
      </c>
      <c r="L38" s="19">
        <f t="shared" si="14"/>
        <v>0</v>
      </c>
      <c r="M38" s="19">
        <f t="shared" si="14"/>
        <v>12000</v>
      </c>
    </row>
    <row r="39" spans="1:13" s="20" customFormat="1" ht="12.75" customHeight="1">
      <c r="A39" s="16"/>
      <c r="B39" s="17"/>
      <c r="C39" s="23" t="s">
        <v>11</v>
      </c>
      <c r="D39" s="30"/>
      <c r="E39" s="28"/>
      <c r="F39" s="28"/>
      <c r="G39" s="22">
        <f>H39+I39+J39+K39+L39</f>
        <v>0</v>
      </c>
      <c r="H39" s="22"/>
      <c r="I39" s="22"/>
      <c r="J39" s="22"/>
      <c r="K39" s="22"/>
      <c r="L39" s="22"/>
      <c r="M39" s="22">
        <f>J39+K39+L39</f>
        <v>0</v>
      </c>
    </row>
    <row r="40" spans="1:13" s="20" customFormat="1" ht="12.75" customHeight="1">
      <c r="A40" s="16"/>
      <c r="B40" s="17"/>
      <c r="C40" s="23" t="s">
        <v>12</v>
      </c>
      <c r="D40" s="30"/>
      <c r="E40" s="28"/>
      <c r="F40" s="28"/>
      <c r="G40" s="22">
        <f>H40+I40+J40+K40+L40</f>
        <v>12000</v>
      </c>
      <c r="H40" s="22"/>
      <c r="I40" s="22"/>
      <c r="J40" s="22">
        <v>12000</v>
      </c>
      <c r="K40" s="22"/>
      <c r="L40" s="22"/>
      <c r="M40" s="22">
        <f>J40+K40+L40</f>
        <v>12000</v>
      </c>
    </row>
    <row r="41" spans="1:13" s="20" customFormat="1" ht="52.5" customHeight="1">
      <c r="A41" s="16"/>
      <c r="B41" s="17">
        <v>9</v>
      </c>
      <c r="C41" s="26" t="s">
        <v>25</v>
      </c>
      <c r="D41" s="30"/>
      <c r="E41" s="18">
        <v>2009</v>
      </c>
      <c r="F41" s="18" t="s">
        <v>26</v>
      </c>
      <c r="G41" s="19">
        <f aca="true" t="shared" si="15" ref="G41:M41">G42+G43</f>
        <v>2025819.72</v>
      </c>
      <c r="H41" s="19">
        <f t="shared" si="15"/>
        <v>0</v>
      </c>
      <c r="I41" s="19">
        <f t="shared" si="15"/>
        <v>0</v>
      </c>
      <c r="J41" s="19">
        <f t="shared" si="15"/>
        <v>2025819.72</v>
      </c>
      <c r="K41" s="19">
        <f t="shared" si="15"/>
        <v>0</v>
      </c>
      <c r="L41" s="19">
        <f t="shared" si="15"/>
        <v>0</v>
      </c>
      <c r="M41" s="19">
        <f t="shared" si="15"/>
        <v>2025819.72</v>
      </c>
    </row>
    <row r="42" spans="1:13" s="20" customFormat="1" ht="11.25" customHeight="1">
      <c r="A42" s="16"/>
      <c r="B42" s="17"/>
      <c r="C42" s="23" t="s">
        <v>11</v>
      </c>
      <c r="D42" s="30"/>
      <c r="E42" s="28"/>
      <c r="F42" s="28"/>
      <c r="G42" s="22">
        <f>H42+I42+J42+K42+L42</f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s="20" customFormat="1" ht="18" customHeight="1">
      <c r="A43" s="16"/>
      <c r="B43" s="17"/>
      <c r="C43" s="23" t="s">
        <v>12</v>
      </c>
      <c r="D43" s="27"/>
      <c r="E43" s="28"/>
      <c r="F43" s="28"/>
      <c r="G43" s="22">
        <f>H43+I43+J43+K43+L43</f>
        <v>2025819.72</v>
      </c>
      <c r="H43" s="22"/>
      <c r="I43" s="22"/>
      <c r="J43" s="22">
        <v>2025819.72</v>
      </c>
      <c r="K43" s="22">
        <v>0</v>
      </c>
      <c r="L43" s="22">
        <v>0</v>
      </c>
      <c r="M43" s="22">
        <f>J43+K43+L43</f>
        <v>2025819.72</v>
      </c>
    </row>
    <row r="44" spans="1:13" s="20" customFormat="1" ht="18" customHeight="1">
      <c r="A44" s="16"/>
      <c r="B44" s="17"/>
      <c r="C44" s="48" t="s">
        <v>37</v>
      </c>
      <c r="D44" s="49"/>
      <c r="E44" s="48"/>
      <c r="F44" s="48"/>
      <c r="G44" s="19">
        <f>G45+G46</f>
        <v>0</v>
      </c>
      <c r="H44" s="19">
        <f aca="true" t="shared" si="16" ref="H44:M44">H45+H46</f>
        <v>0</v>
      </c>
      <c r="I44" s="19">
        <f t="shared" si="16"/>
        <v>0</v>
      </c>
      <c r="J44" s="19">
        <f t="shared" si="16"/>
        <v>70000</v>
      </c>
      <c r="K44" s="19">
        <f t="shared" si="16"/>
        <v>0</v>
      </c>
      <c r="L44" s="19">
        <f t="shared" si="16"/>
        <v>0</v>
      </c>
      <c r="M44" s="19">
        <f t="shared" si="16"/>
        <v>70000</v>
      </c>
    </row>
    <row r="45" spans="1:13" s="20" customFormat="1" ht="18" customHeight="1">
      <c r="A45" s="16"/>
      <c r="B45" s="17"/>
      <c r="C45" s="23" t="s">
        <v>11</v>
      </c>
      <c r="D45" s="30"/>
      <c r="E45" s="28"/>
      <c r="F45" s="28"/>
      <c r="G45" s="22"/>
      <c r="H45" s="22"/>
      <c r="I45" s="22"/>
      <c r="J45" s="22"/>
      <c r="K45" s="22"/>
      <c r="L45" s="22"/>
      <c r="M45" s="22">
        <f>J45+K45+L45</f>
        <v>0</v>
      </c>
    </row>
    <row r="46" spans="1:13" s="20" customFormat="1" ht="18" customHeight="1">
      <c r="A46" s="16"/>
      <c r="B46" s="17"/>
      <c r="C46" s="23" t="s">
        <v>12</v>
      </c>
      <c r="D46" s="30"/>
      <c r="E46" s="28"/>
      <c r="F46" s="28"/>
      <c r="G46" s="22"/>
      <c r="H46" s="22"/>
      <c r="I46" s="22"/>
      <c r="J46" s="22">
        <v>70000</v>
      </c>
      <c r="K46" s="22"/>
      <c r="L46" s="22"/>
      <c r="M46" s="22">
        <f>J46+K46+L46</f>
        <v>70000</v>
      </c>
    </row>
    <row r="47" spans="1:13" s="20" customFormat="1" ht="68.25" customHeight="1">
      <c r="A47" s="16"/>
      <c r="B47" s="17">
        <v>11</v>
      </c>
      <c r="C47" s="29" t="s">
        <v>27</v>
      </c>
      <c r="D47" s="30"/>
      <c r="E47" s="18">
        <v>2013</v>
      </c>
      <c r="F47" s="18">
        <v>2014</v>
      </c>
      <c r="G47" s="19">
        <f aca="true" t="shared" si="17" ref="G47:M47">G48+G49</f>
        <v>3652865.9800000004</v>
      </c>
      <c r="H47" s="19">
        <f t="shared" si="17"/>
        <v>0</v>
      </c>
      <c r="I47" s="19">
        <f t="shared" si="17"/>
        <v>0</v>
      </c>
      <c r="J47" s="19">
        <f t="shared" si="17"/>
        <v>66112.99</v>
      </c>
      <c r="K47" s="19">
        <f t="shared" si="17"/>
        <v>3586752.99</v>
      </c>
      <c r="L47" s="19">
        <f t="shared" si="17"/>
        <v>0</v>
      </c>
      <c r="M47" s="19">
        <f t="shared" si="17"/>
        <v>3652865.9800000004</v>
      </c>
    </row>
    <row r="48" spans="1:13" s="20" customFormat="1" ht="15" customHeight="1">
      <c r="A48" s="16"/>
      <c r="B48" s="17"/>
      <c r="C48" s="23" t="s">
        <v>11</v>
      </c>
      <c r="D48" s="30"/>
      <c r="E48" s="28"/>
      <c r="F48" s="28"/>
      <c r="G48" s="22">
        <f>H48+I48+J48+K48+L48</f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</row>
    <row r="49" spans="1:13" s="20" customFormat="1" ht="12" customHeight="1">
      <c r="A49" s="16"/>
      <c r="B49" s="17"/>
      <c r="C49" s="24" t="s">
        <v>12</v>
      </c>
      <c r="D49" s="27"/>
      <c r="E49" s="27"/>
      <c r="F49" s="27"/>
      <c r="G49" s="31">
        <f>H49+I49+J49+K49+L49</f>
        <v>3652865.9800000004</v>
      </c>
      <c r="H49" s="31">
        <v>0</v>
      </c>
      <c r="I49" s="31"/>
      <c r="J49" s="31">
        <v>66112.99</v>
      </c>
      <c r="K49" s="31">
        <v>3586752.99</v>
      </c>
      <c r="L49" s="31">
        <v>0</v>
      </c>
      <c r="M49" s="22">
        <f>J49+K49+L49</f>
        <v>3652865.9800000004</v>
      </c>
    </row>
    <row r="50" spans="1:13" s="20" customFormat="1" ht="98.25" customHeight="1">
      <c r="A50" s="16"/>
      <c r="B50" s="17">
        <v>14</v>
      </c>
      <c r="C50" s="29" t="s">
        <v>28</v>
      </c>
      <c r="D50" s="30"/>
      <c r="E50" s="18">
        <v>2012</v>
      </c>
      <c r="F50" s="18">
        <v>2013</v>
      </c>
      <c r="G50" s="19">
        <f aca="true" t="shared" si="18" ref="G50:M50">G51+G52</f>
        <v>134983.18</v>
      </c>
      <c r="H50" s="19">
        <f t="shared" si="18"/>
        <v>0</v>
      </c>
      <c r="I50" s="19">
        <f t="shared" si="18"/>
        <v>101063.78</v>
      </c>
      <c r="J50" s="19">
        <f t="shared" si="18"/>
        <v>33919.4</v>
      </c>
      <c r="K50" s="19">
        <f t="shared" si="18"/>
        <v>0</v>
      </c>
      <c r="L50" s="19">
        <f t="shared" si="18"/>
        <v>0</v>
      </c>
      <c r="M50" s="19">
        <f t="shared" si="18"/>
        <v>33919.4</v>
      </c>
    </row>
    <row r="51" spans="1:13" s="20" customFormat="1" ht="11.25" customHeight="1">
      <c r="A51" s="16"/>
      <c r="B51" s="17"/>
      <c r="C51" s="23" t="s">
        <v>11</v>
      </c>
      <c r="D51" s="30"/>
      <c r="E51" s="28"/>
      <c r="F51" s="28"/>
      <c r="G51" s="22">
        <f>H51+I51+J51+K51+L51</f>
        <v>134983.18</v>
      </c>
      <c r="H51" s="22">
        <v>0</v>
      </c>
      <c r="I51" s="22">
        <v>101063.78</v>
      </c>
      <c r="J51" s="22">
        <v>33919.4</v>
      </c>
      <c r="K51" s="22">
        <v>0</v>
      </c>
      <c r="L51" s="22">
        <v>0</v>
      </c>
      <c r="M51" s="22">
        <f>J51+K51+L51</f>
        <v>33919.4</v>
      </c>
    </row>
    <row r="52" spans="1:13" s="20" customFormat="1" ht="12.75" customHeight="1">
      <c r="A52" s="16"/>
      <c r="B52" s="17"/>
      <c r="C52" s="24" t="s">
        <v>12</v>
      </c>
      <c r="D52" s="27"/>
      <c r="E52" s="27"/>
      <c r="F52" s="27"/>
      <c r="G52" s="22">
        <f>H52+I52+J52+K52+L52</f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22">
        <v>0</v>
      </c>
    </row>
    <row r="53" spans="1:13" s="20" customFormat="1" ht="69.75" customHeight="1">
      <c r="A53" s="16"/>
      <c r="B53" s="17">
        <v>15</v>
      </c>
      <c r="C53" s="29" t="s">
        <v>28</v>
      </c>
      <c r="D53" s="30"/>
      <c r="E53" s="18">
        <v>2012</v>
      </c>
      <c r="F53" s="18">
        <v>2013</v>
      </c>
      <c r="G53" s="19">
        <f aca="true" t="shared" si="19" ref="G53:M53">G54+G55</f>
        <v>280266.7</v>
      </c>
      <c r="H53" s="19">
        <f t="shared" si="19"/>
        <v>0</v>
      </c>
      <c r="I53" s="19">
        <f t="shared" si="19"/>
        <v>78625.84</v>
      </c>
      <c r="J53" s="19">
        <f t="shared" si="19"/>
        <v>133650.1</v>
      </c>
      <c r="K53" s="19">
        <f t="shared" si="19"/>
        <v>67990.76</v>
      </c>
      <c r="L53" s="19">
        <f t="shared" si="19"/>
        <v>0</v>
      </c>
      <c r="M53" s="19">
        <f t="shared" si="19"/>
        <v>201640.86</v>
      </c>
    </row>
    <row r="54" spans="1:13" s="20" customFormat="1" ht="11.25" customHeight="1">
      <c r="A54" s="16"/>
      <c r="B54" s="17"/>
      <c r="C54" s="23" t="s">
        <v>11</v>
      </c>
      <c r="D54" s="30"/>
      <c r="E54" s="28"/>
      <c r="F54" s="28"/>
      <c r="G54" s="22">
        <f>H54+I54+J54+K54+L54</f>
        <v>280266.7</v>
      </c>
      <c r="H54" s="22">
        <v>0</v>
      </c>
      <c r="I54" s="22">
        <v>78625.84</v>
      </c>
      <c r="J54" s="22">
        <v>133650.1</v>
      </c>
      <c r="K54" s="22">
        <v>67990.76</v>
      </c>
      <c r="L54" s="22">
        <v>0</v>
      </c>
      <c r="M54" s="22">
        <f>J54+K54+L54</f>
        <v>201640.86</v>
      </c>
    </row>
    <row r="55" spans="1:13" s="20" customFormat="1" ht="12.75" customHeight="1">
      <c r="A55" s="16"/>
      <c r="B55" s="17"/>
      <c r="C55" s="24" t="s">
        <v>12</v>
      </c>
      <c r="D55" s="27"/>
      <c r="E55" s="27"/>
      <c r="F55" s="27"/>
      <c r="G55" s="22">
        <f>H55+I55+J55+K55+L55</f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22">
        <v>0</v>
      </c>
    </row>
    <row r="56" spans="1:13" s="20" customFormat="1" ht="74.25" customHeight="1">
      <c r="A56" s="16"/>
      <c r="B56" s="17">
        <v>16</v>
      </c>
      <c r="C56" s="29" t="s">
        <v>28</v>
      </c>
      <c r="D56" s="30"/>
      <c r="E56" s="18">
        <v>2012</v>
      </c>
      <c r="F56" s="18">
        <v>2013</v>
      </c>
      <c r="G56" s="19">
        <f aca="true" t="shared" si="20" ref="G56:M56">G57+G58</f>
        <v>204282.5</v>
      </c>
      <c r="H56" s="19">
        <f t="shared" si="20"/>
        <v>0</v>
      </c>
      <c r="I56" s="19">
        <f t="shared" si="20"/>
        <v>105580</v>
      </c>
      <c r="J56" s="19">
        <f t="shared" si="20"/>
        <v>98702.5</v>
      </c>
      <c r="K56" s="19">
        <f t="shared" si="20"/>
        <v>0</v>
      </c>
      <c r="L56" s="19">
        <f t="shared" si="20"/>
        <v>0</v>
      </c>
      <c r="M56" s="19">
        <f t="shared" si="20"/>
        <v>98702.5</v>
      </c>
    </row>
    <row r="57" spans="1:13" s="20" customFormat="1" ht="11.25" customHeight="1">
      <c r="A57" s="16"/>
      <c r="B57" s="17"/>
      <c r="C57" s="23" t="s">
        <v>11</v>
      </c>
      <c r="D57" s="30"/>
      <c r="E57" s="28"/>
      <c r="F57" s="28"/>
      <c r="G57" s="22">
        <f>H57+I57+J57+K57+L57</f>
        <v>204282.5</v>
      </c>
      <c r="H57" s="22">
        <v>0</v>
      </c>
      <c r="I57" s="22">
        <v>105580</v>
      </c>
      <c r="J57" s="22">
        <v>98702.5</v>
      </c>
      <c r="K57" s="22">
        <v>0</v>
      </c>
      <c r="L57" s="22">
        <v>0</v>
      </c>
      <c r="M57" s="22">
        <f>J57+K57+L57</f>
        <v>98702.5</v>
      </c>
    </row>
    <row r="58" spans="1:13" s="20" customFormat="1" ht="12.75" customHeight="1">
      <c r="A58" s="16"/>
      <c r="B58" s="17"/>
      <c r="C58" s="24" t="s">
        <v>12</v>
      </c>
      <c r="D58" s="27"/>
      <c r="E58" s="27"/>
      <c r="F58" s="27"/>
      <c r="G58" s="31">
        <f>H58+I58+J58+K58+L58</f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22">
        <f>I58+J58+K58+L58</f>
        <v>0</v>
      </c>
    </row>
    <row r="59" spans="1:13" s="20" customFormat="1" ht="63.75" customHeight="1">
      <c r="A59" s="16"/>
      <c r="B59" s="61">
        <v>17</v>
      </c>
      <c r="C59" s="32" t="s">
        <v>29</v>
      </c>
      <c r="D59" s="33"/>
      <c r="E59" s="34">
        <v>2013</v>
      </c>
      <c r="F59" s="34">
        <v>2013</v>
      </c>
      <c r="G59" s="35">
        <f aca="true" t="shared" si="21" ref="G59:M59">G60+G61</f>
        <v>0</v>
      </c>
      <c r="H59" s="35">
        <f t="shared" si="21"/>
        <v>0</v>
      </c>
      <c r="I59" s="35">
        <f t="shared" si="21"/>
        <v>0</v>
      </c>
      <c r="J59" s="36">
        <f t="shared" si="21"/>
        <v>258054.9</v>
      </c>
      <c r="K59" s="36">
        <f t="shared" si="21"/>
        <v>0</v>
      </c>
      <c r="L59" s="36">
        <f t="shared" si="21"/>
        <v>0</v>
      </c>
      <c r="M59" s="36">
        <f t="shared" si="21"/>
        <v>258054.9</v>
      </c>
    </row>
    <row r="60" spans="1:13" s="20" customFormat="1" ht="16.5" customHeight="1">
      <c r="A60" s="16"/>
      <c r="B60" s="62"/>
      <c r="C60" s="37" t="s">
        <v>30</v>
      </c>
      <c r="D60" s="33"/>
      <c r="E60" s="34"/>
      <c r="F60" s="34"/>
      <c r="G60" s="35"/>
      <c r="H60" s="34"/>
      <c r="I60" s="38"/>
      <c r="J60" s="39">
        <v>258054.9</v>
      </c>
      <c r="K60" s="34"/>
      <c r="L60" s="38"/>
      <c r="M60" s="40">
        <f>J60+K60+L60</f>
        <v>258054.9</v>
      </c>
    </row>
    <row r="61" spans="1:13" s="20" customFormat="1" ht="16.5" customHeight="1">
      <c r="A61" s="16"/>
      <c r="B61" s="63"/>
      <c r="C61" s="24" t="s">
        <v>31</v>
      </c>
      <c r="D61" s="30"/>
      <c r="E61" s="27"/>
      <c r="F61" s="27"/>
      <c r="G61" s="22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40">
        <f>J61+K61+L61</f>
        <v>0</v>
      </c>
    </row>
    <row r="62" spans="1:13" s="20" customFormat="1" ht="73.5">
      <c r="A62" s="16"/>
      <c r="B62" s="17">
        <v>18</v>
      </c>
      <c r="C62" s="29" t="s">
        <v>28</v>
      </c>
      <c r="D62" s="30"/>
      <c r="E62" s="18">
        <v>2012</v>
      </c>
      <c r="F62" s="18">
        <v>2013</v>
      </c>
      <c r="G62" s="19">
        <f aca="true" t="shared" si="22" ref="G62:L62">G63+G64</f>
        <v>228188</v>
      </c>
      <c r="H62" s="19">
        <f t="shared" si="22"/>
        <v>0</v>
      </c>
      <c r="I62" s="19">
        <f t="shared" si="22"/>
        <v>139860.5</v>
      </c>
      <c r="J62" s="19">
        <f t="shared" si="22"/>
        <v>88327.5</v>
      </c>
      <c r="K62" s="19">
        <f t="shared" si="22"/>
        <v>0</v>
      </c>
      <c r="L62" s="19">
        <f t="shared" si="22"/>
        <v>0</v>
      </c>
      <c r="M62" s="40">
        <f>J62+K62+L62</f>
        <v>88327.5</v>
      </c>
    </row>
    <row r="63" spans="1:13" s="20" customFormat="1" ht="11.25" customHeight="1">
      <c r="A63" s="16"/>
      <c r="B63" s="17"/>
      <c r="C63" s="23" t="s">
        <v>11</v>
      </c>
      <c r="D63" s="30"/>
      <c r="E63" s="28"/>
      <c r="F63" s="28"/>
      <c r="G63" s="22">
        <f>H63+I63+J63+K63+L63</f>
        <v>228188</v>
      </c>
      <c r="H63" s="22">
        <v>0</v>
      </c>
      <c r="I63" s="22">
        <v>139860.5</v>
      </c>
      <c r="J63" s="22">
        <v>88327.5</v>
      </c>
      <c r="K63" s="22">
        <v>0</v>
      </c>
      <c r="L63" s="22">
        <v>0</v>
      </c>
      <c r="M63" s="40">
        <f>J63+K63+L63</f>
        <v>88327.5</v>
      </c>
    </row>
    <row r="64" spans="1:13" s="20" customFormat="1" ht="12.75" customHeight="1">
      <c r="A64" s="16"/>
      <c r="B64" s="17"/>
      <c r="C64" s="24" t="s">
        <v>12</v>
      </c>
      <c r="D64" s="27"/>
      <c r="E64" s="27"/>
      <c r="F64" s="27"/>
      <c r="G64" s="22">
        <f>H64+I64+J64+K64+L64</f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22">
        <v>0</v>
      </c>
    </row>
    <row r="65" spans="2:13" ht="87" customHeight="1">
      <c r="B65" s="41" t="s">
        <v>32</v>
      </c>
      <c r="C65" s="26" t="s">
        <v>33</v>
      </c>
      <c r="D65" s="42"/>
      <c r="E65" s="18">
        <v>2011</v>
      </c>
      <c r="F65" s="18">
        <v>2012</v>
      </c>
      <c r="G65" s="19">
        <f aca="true" t="shared" si="23" ref="G65:M65">G66+G67</f>
        <v>380224.43</v>
      </c>
      <c r="H65" s="19">
        <f t="shared" si="23"/>
        <v>108871.43</v>
      </c>
      <c r="I65" s="19">
        <f t="shared" si="23"/>
        <v>133853</v>
      </c>
      <c r="J65" s="19">
        <f t="shared" si="23"/>
        <v>137500</v>
      </c>
      <c r="K65" s="19">
        <f t="shared" si="23"/>
        <v>0</v>
      </c>
      <c r="L65" s="19">
        <f t="shared" si="23"/>
        <v>0</v>
      </c>
      <c r="M65" s="19">
        <f t="shared" si="23"/>
        <v>137500</v>
      </c>
    </row>
    <row r="66" spans="2:13" ht="15.75">
      <c r="B66" s="43"/>
      <c r="C66" s="23" t="s">
        <v>11</v>
      </c>
      <c r="D66" s="42"/>
      <c r="E66" s="42"/>
      <c r="F66" s="42"/>
      <c r="G66" s="22">
        <f>H66+I66+J66+K66+L66</f>
        <v>380224.43</v>
      </c>
      <c r="H66" s="22">
        <v>108871.43</v>
      </c>
      <c r="I66" s="22">
        <v>133853</v>
      </c>
      <c r="J66" s="22">
        <v>137500</v>
      </c>
      <c r="K66" s="22">
        <v>0</v>
      </c>
      <c r="L66" s="22">
        <v>0</v>
      </c>
      <c r="M66" s="22">
        <f>J66+K66+L66</f>
        <v>137500</v>
      </c>
    </row>
    <row r="67" spans="2:13" ht="15.75">
      <c r="B67" s="43"/>
      <c r="C67" s="23" t="s">
        <v>12</v>
      </c>
      <c r="D67" s="42"/>
      <c r="E67" s="42"/>
      <c r="F67" s="42"/>
      <c r="G67" s="22">
        <f>H67+I67+J67+K67+L67</f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f>I67+J67+K67+L67</f>
        <v>0</v>
      </c>
    </row>
    <row r="68" spans="2:13" s="44" customFormat="1" ht="11.25">
      <c r="B68" s="45"/>
      <c r="C68" s="46"/>
      <c r="D68" s="45"/>
      <c r="E68" s="45"/>
      <c r="F68" s="45"/>
      <c r="G68" s="47"/>
      <c r="H68" s="47"/>
      <c r="I68" s="47"/>
      <c r="J68" s="47"/>
      <c r="K68" s="47"/>
      <c r="L68" s="47"/>
      <c r="M68" s="22">
        <f>I68+J68+K68+L68</f>
        <v>0</v>
      </c>
    </row>
    <row r="69" spans="2:13" s="44" customFormat="1" ht="11.25">
      <c r="B69" s="45"/>
      <c r="C69" s="46"/>
      <c r="D69" s="45"/>
      <c r="E69" s="45"/>
      <c r="F69" s="45"/>
      <c r="G69" s="47"/>
      <c r="H69" s="47"/>
      <c r="I69" s="47"/>
      <c r="J69" s="47"/>
      <c r="K69" s="47"/>
      <c r="L69" s="47"/>
      <c r="M69" s="22"/>
    </row>
    <row r="70" spans="2:13" s="44" customFormat="1" ht="11.25">
      <c r="B70" s="45"/>
      <c r="C70" s="46"/>
      <c r="D70" s="45"/>
      <c r="E70" s="45"/>
      <c r="F70" s="45"/>
      <c r="G70" s="47"/>
      <c r="H70" s="47"/>
      <c r="I70" s="47"/>
      <c r="J70" s="47"/>
      <c r="K70" s="47"/>
      <c r="L70" s="47"/>
      <c r="M70" s="22"/>
    </row>
    <row r="71" spans="2:13" s="44" customFormat="1" ht="11.25">
      <c r="B71" s="45"/>
      <c r="C71" s="46"/>
      <c r="D71" s="45"/>
      <c r="E71" s="45"/>
      <c r="F71" s="45"/>
      <c r="G71" s="47"/>
      <c r="H71" s="47"/>
      <c r="I71" s="47"/>
      <c r="J71" s="47"/>
      <c r="K71" s="47"/>
      <c r="L71" s="47"/>
      <c r="M71" s="22"/>
    </row>
    <row r="72" spans="2:13" s="44" customFormat="1" ht="11.25">
      <c r="B72" s="45"/>
      <c r="C72" s="46"/>
      <c r="D72" s="45"/>
      <c r="E72" s="45"/>
      <c r="F72" s="45"/>
      <c r="G72" s="47"/>
      <c r="H72" s="47"/>
      <c r="I72" s="47"/>
      <c r="J72" s="47"/>
      <c r="K72" s="47"/>
      <c r="L72" s="47"/>
      <c r="M72" s="22"/>
    </row>
  </sheetData>
  <sheetProtection/>
  <mergeCells count="20">
    <mergeCell ref="B59:B61"/>
    <mergeCell ref="C7:F7"/>
    <mergeCell ref="C8:F8"/>
    <mergeCell ref="C9:F9"/>
    <mergeCell ref="C10:F10"/>
    <mergeCell ref="C15:F15"/>
    <mergeCell ref="D23:D25"/>
    <mergeCell ref="C11:F11"/>
    <mergeCell ref="C12:F12"/>
    <mergeCell ref="C13:F13"/>
    <mergeCell ref="C14:F14"/>
    <mergeCell ref="D20:D22"/>
    <mergeCell ref="C2:M2"/>
    <mergeCell ref="B4:B5"/>
    <mergeCell ref="C4:C5"/>
    <mergeCell ref="D4:D5"/>
    <mergeCell ref="E4:F4"/>
    <mergeCell ref="G4:G5"/>
    <mergeCell ref="H4:L4"/>
    <mergeCell ref="M4:M5"/>
  </mergeCells>
  <printOptions/>
  <pageMargins left="0.18" right="0.2362204724409449" top="0.31496062992125984" bottom="0.31496062992125984" header="0.31496062992125984" footer="0.31496062992125984"/>
  <pageSetup horizontalDpi="600" verticalDpi="600" orientation="landscape" paperSize="9" r:id="rId1"/>
  <headerFooter alignWithMargins="0">
    <oddHeader>&amp;L&amp;P&amp;C&amp;P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2013-01-08T08:20:41Z</cp:lastPrinted>
  <dcterms:created xsi:type="dcterms:W3CDTF">2012-11-19T08:29:58Z</dcterms:created>
  <dcterms:modified xsi:type="dcterms:W3CDTF">2013-02-13T13:35:08Z</dcterms:modified>
  <cp:category/>
  <cp:version/>
  <cp:contentType/>
  <cp:contentStatus/>
</cp:coreProperties>
</file>