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2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<sst xmlns="http://schemas.openxmlformats.org/spreadsheetml/2006/main" count="231" uniqueCount="171">
  <si>
    <t>Załącznik nr 3a do Uchwały Rady Miejskiej w Jezioranach</t>
  </si>
  <si>
    <t>nr IV/23 /07   z dnia 27.I.2007r</t>
  </si>
  <si>
    <t>Zadania inwestycyjne w  2007</t>
  </si>
  <si>
    <t>w złotych</t>
  </si>
  <si>
    <t>Planowane wydatki</t>
  </si>
  <si>
    <t>w tym żródła finansowania</t>
  </si>
  <si>
    <t>Lp.</t>
  </si>
  <si>
    <t>Dział</t>
  </si>
  <si>
    <t>Rozdz</t>
  </si>
  <si>
    <t>§**</t>
  </si>
  <si>
    <t>Nazwa zadania inwestycyjnego i okres realizacji (w latach)</t>
  </si>
  <si>
    <t>Łączne koszty finansowe</t>
  </si>
  <si>
    <t>Rok budżetowy 2007 (8+9+10+11)</t>
  </si>
  <si>
    <t>Dochody własne j.s.t (7-9-10-11)</t>
  </si>
  <si>
    <t>Kredyty i pożyczki</t>
  </si>
  <si>
    <t>środki pochodzące z innnych źródeł *</t>
  </si>
  <si>
    <t>środki wymienione w art. 5 pkt 2 i 3 u.f.p</t>
  </si>
  <si>
    <t>Jednostka organizacyjna realizująca zadania lub koordynująca program</t>
  </si>
  <si>
    <t>Źródła pokrycia</t>
  </si>
  <si>
    <t>010</t>
  </si>
  <si>
    <t>Rolnictwo i łownictwo</t>
  </si>
  <si>
    <t>01010</t>
  </si>
  <si>
    <t>Infrastruktura wodociągowa i sanitacyjna wsi</t>
  </si>
  <si>
    <t xml:space="preserve">Wydatki inwestycyjne jednostek budżetowych </t>
  </si>
  <si>
    <t>Budowa sieci wodociągowej Miejska Wieś, Zerbuń 2000 m/b/odłączenie Zerbunia z B-ca/</t>
  </si>
  <si>
    <t>Zakupy inwestycyjne jednostek i zakładów budżetowych</t>
  </si>
  <si>
    <t>Zakup urządzeń do hydroforni</t>
  </si>
  <si>
    <t>Transport i łączność</t>
  </si>
  <si>
    <t>Drogi publiczne i gminne</t>
  </si>
  <si>
    <t>modernizacja drogi Franknowo w kierunku p.Podleś-drugie 50% do pozyskania z WFOGR</t>
  </si>
  <si>
    <t>budowa z polbruku postoju przy ul. Mostowej</t>
  </si>
  <si>
    <t>budowa zatoki przy ul. Polnej z polbruku</t>
  </si>
  <si>
    <t>budowa zjazdu Wójtówko-6000 zł + budowa chodnika  Wójtówko5.000 zł</t>
  </si>
  <si>
    <t>zakup agregatu prądotwórczego do robót drogowych</t>
  </si>
  <si>
    <t>Gospodarka mieszkaniowa</t>
  </si>
  <si>
    <t>26.588 Gmina</t>
  </si>
  <si>
    <t>106.351 SPO</t>
  </si>
  <si>
    <t>Gospodarka gruntami i nieruchomościami</t>
  </si>
  <si>
    <t xml:space="preserve">Wykup- nieruchomości po Beta-Milk-100.000:rozbiórka -200.000,geodezja i dokumentacja 50.000, rozbórka   budynku o kubaturze45.000 m/3, gruz na drogi bez kosztów transportu, ce : przygotowanie działek do sprzedaży </t>
  </si>
  <si>
    <t>kredyt-250.000</t>
  </si>
  <si>
    <t>Rewitalizacja placu w centrum i ok. 10 km ulic w mieście Jezioranach mapy 25.000, dokumentacja 200.000 w porozumieniu z Województwem i Starostwem</t>
  </si>
  <si>
    <t>Zabezpieczenie skarpy Jezioran nad rzeką Symsarną od strony budynków ul Krzywej-dokumentacja</t>
  </si>
  <si>
    <t>52 201  SPO                             13 050  Gmina</t>
  </si>
  <si>
    <t>Modernizacja i wyposażenie placu zabaw ul. Rycerska-Asnyka</t>
  </si>
  <si>
    <t>Modernizacja i wyposażenie placu zabaw ul. Ogrodowa</t>
  </si>
  <si>
    <t>54 150  SPO                            13 538  Gmina</t>
  </si>
  <si>
    <t>Wydatki na zakupy inwestycyjne jednostek i zakładów budżetowych</t>
  </si>
  <si>
    <t xml:space="preserve">Wykup nieruchomości </t>
  </si>
  <si>
    <t>Pozostała działalność</t>
  </si>
  <si>
    <t xml:space="preserve">Wydatki inwestycyjne jednostek i zakładów budżetowych </t>
  </si>
  <si>
    <t xml:space="preserve">Zakup i  trwałe wbudowanie WC publicznego do wykorzystania jako słup reklamowy w centrum Jezioran </t>
  </si>
  <si>
    <t>Administracja publiczna</t>
  </si>
  <si>
    <t xml:space="preserve">Urząd Miejski </t>
  </si>
  <si>
    <t xml:space="preserve">Wydatki  na zakupy inwestycyjne  jednostek budżetowych </t>
  </si>
  <si>
    <t>komputeryzacja</t>
  </si>
  <si>
    <t>Bezpieczeństwo publiczne i ochrona p.pożarowa</t>
  </si>
  <si>
    <t>Jednostki terenowe Policji</t>
  </si>
  <si>
    <t>Zakup samochodu dla Policji 50% gmina, 50%</t>
  </si>
  <si>
    <t>Ochotnicze straże pożarne</t>
  </si>
  <si>
    <t>Zakup samochodu bojowego dla OSP</t>
  </si>
  <si>
    <t>Budowa garażu dla OSP Wójtówko</t>
  </si>
  <si>
    <t xml:space="preserve">Wydatki inwestycyjne jednostek budzetowych </t>
  </si>
  <si>
    <t>Monitoring miasta Jeziorany 14 kamer * 9.000+ 10.000 z dokumentacją i centralą</t>
  </si>
  <si>
    <t>Gospodarka komunalna i ochrona środowiska</t>
  </si>
  <si>
    <r>
      <t>4.113.257</t>
    </r>
    <r>
      <rPr>
        <sz val="8"/>
        <rFont val="Times New Roman"/>
        <family val="1"/>
      </rPr>
      <t>: 2.698.519-poż.prefinans, ZPORR 809.000 poż. WFOŚiGW, 635.738 kredyt</t>
    </r>
  </si>
  <si>
    <t>Gospodarka ściekowa i ochrona wód</t>
  </si>
  <si>
    <t>Naprawa urządzeń na oczyszczalni</t>
  </si>
  <si>
    <t>Modernizacja sieci wodociągowej w mieście</t>
  </si>
  <si>
    <t>Modernizacja sieci burzowej w mieście</t>
  </si>
  <si>
    <t>Modernizacja sieci kanalizacyjnej w Jezioranach</t>
  </si>
  <si>
    <t>Stacja uzdatniania Wody w Jezioranach docieplenie ścian Kopernika 30</t>
  </si>
  <si>
    <t>Wydatki inwestycyjne jednostek budzetowych /środki pomocowe/</t>
  </si>
  <si>
    <r>
      <t xml:space="preserve">2.698.519 </t>
    </r>
    <r>
      <rPr>
        <sz val="10"/>
        <rFont val="Times New Roman"/>
        <family val="1"/>
      </rPr>
      <t>- poż. Prefinansow - ZPORR</t>
    </r>
  </si>
  <si>
    <t>Porządkowanie gospodarki wodno-ściekowej w zlewni rzeki Symsarny-wschód gminy Jeziorany , budowa kanalizacji sanitarnej,grawitacyjnej i tłocznej,                                                      budowa przepompowni ścieków, budowa sieci wodociągowej</t>
  </si>
  <si>
    <t>Wydatki inwestycyjne jednostek budzetowych /środki pomocnicze/</t>
  </si>
  <si>
    <r>
      <t xml:space="preserve">1.359.000 : </t>
    </r>
    <r>
      <rPr>
        <sz val="8"/>
        <rFont val="Times New Roman"/>
        <family val="1"/>
      </rPr>
      <t xml:space="preserve"> 809.000  -       poż. WFOŚiGW  kredyt 550.000</t>
    </r>
  </si>
  <si>
    <r>
      <t xml:space="preserve">Porządkowanie gospodarki wodno-ściekowej w zlewni rzeki Symsarny-wschód gminy Jeziorany               </t>
    </r>
    <r>
      <rPr>
        <b/>
        <sz val="8"/>
        <rFont val="Times New Roman"/>
        <family val="1"/>
      </rPr>
      <t>-</t>
    </r>
    <r>
      <rPr>
        <sz val="8"/>
        <rFont val="Times New Roman"/>
        <family val="1"/>
      </rPr>
      <t xml:space="preserve"> budowa kanalizacji sanitarnej,grawitacyjnej i tłocznej                             -  budowa przepompowni ścieków    </t>
    </r>
    <r>
      <rPr>
        <b/>
        <sz val="8"/>
        <rFont val="Times New Roman"/>
        <family val="1"/>
      </rPr>
      <t>-</t>
    </r>
    <r>
      <rPr>
        <sz val="8"/>
        <rFont val="Times New Roman"/>
        <family val="1"/>
      </rPr>
      <t xml:space="preserve"> budowa sieci wodociągowej</t>
    </r>
  </si>
  <si>
    <t>1.359.000 : 809.000   -     poż. WFOŚiGW kredyt 550.000</t>
  </si>
  <si>
    <t>Zakupy inwestycyjne jednostek budżetowych</t>
  </si>
  <si>
    <t xml:space="preserve">Zakup urządzeń do oczyszczalni </t>
  </si>
  <si>
    <t>Oświetlenie uliczne</t>
  </si>
  <si>
    <t xml:space="preserve">Wydatki inwestycyjne jednosteek budzetowych </t>
  </si>
  <si>
    <t>Modernizacja oświetlenia ulicznego w gminie</t>
  </si>
  <si>
    <t>Odwodnienie cmentarza komunalnego Mapy syt.wys.- 4.000, dokumentacja- 12.000</t>
  </si>
  <si>
    <t>Budowa alejek na cmentarzu komunalnym wykonanie dokumentacjii</t>
  </si>
  <si>
    <t>Kultura i ochrona dziedzictwa narodowego</t>
  </si>
  <si>
    <r>
      <t>44.816</t>
    </r>
    <r>
      <rPr>
        <sz val="10"/>
        <rFont val="Times New Roman"/>
        <family val="1"/>
      </rPr>
      <t xml:space="preserve"> - poż. prefinansow- SPO</t>
    </r>
  </si>
  <si>
    <t>44.816 poż.prefin. SPO</t>
  </si>
  <si>
    <t>Domy i ośrodki kultury, świetlice i kluby</t>
  </si>
  <si>
    <t>44.816 - poż. prefinansow- SPO</t>
  </si>
  <si>
    <t>44.816 poż. prefin. SPO</t>
  </si>
  <si>
    <t>Modernizacja i wyposażenie świetlicy w Krokowie</t>
  </si>
  <si>
    <t>Modernizacja budynku kina z adaptacją 2 lokali mieszkalnych na MOKiS z modernizacją parkingu  i adaptacją  placu rekreacyjno-wypoczynkowego,zakup podstawowego wyposazenia do projekcji filmów -prokjektor,dokumentacja techniczna</t>
  </si>
  <si>
    <t>Modernizacja świetlicy w Kiersztanowie w wydatkach majątkowych MOKiS</t>
  </si>
  <si>
    <t>Kultura fizyczna i sport</t>
  </si>
  <si>
    <t>Zadania w zakresie kultury fizycznej i sportu</t>
  </si>
  <si>
    <t>Dokumentacja</t>
  </si>
  <si>
    <t>Przełożenie i podwyższenie dachu na stadionie sportowym</t>
  </si>
  <si>
    <t>Ogółem</t>
  </si>
  <si>
    <r>
      <t>4.694.424</t>
    </r>
    <r>
      <rPr>
        <b/>
        <sz val="8"/>
        <rFont val="Times New Roman"/>
        <family val="1"/>
      </rPr>
      <t>: 2.698.519-poż.pref-ZPORR, 809.000-poż.WFOŚiGW ,SPO 151.167 kredyt 1.035.738</t>
    </r>
  </si>
  <si>
    <t>ZPORR pref</t>
  </si>
  <si>
    <t>SPO pref</t>
  </si>
  <si>
    <t>WFOŚiGW</t>
  </si>
  <si>
    <t>kredyt</t>
  </si>
  <si>
    <t>* .Wybrać odpowiednie oznaczenie źródła finansowania</t>
  </si>
  <si>
    <t>A. Dotacje i środki z budżetu państwa ( np. od wojewody, MEN, UKFiS,…)</t>
  </si>
  <si>
    <t>B. Środki i dotacje otrzymane od innych j.s.t. oraz innych jednostek zaliczanych do sektora finansów publicznych</t>
  </si>
  <si>
    <t>C. Inne źródła</t>
  </si>
  <si>
    <t>** .kol.4 do wykorzystania fakultatywnego</t>
  </si>
  <si>
    <t>Załącznik nr 3 do Uchwały Rady Miejskiej w Jezioranach</t>
  </si>
  <si>
    <t>Nr IV/23 /07 z dnia 27.I.2007r.</t>
  </si>
  <si>
    <t>Limity wydatków na wieloletnie programy inwestycyjne w latach 2007-2009</t>
  </si>
  <si>
    <t>Łączne koszty finansowe (7+12+13)</t>
  </si>
  <si>
    <t>2008 r.</t>
  </si>
  <si>
    <t>2009 r.</t>
  </si>
  <si>
    <r>
      <t>4.839.114</t>
    </r>
    <r>
      <rPr>
        <sz val="8"/>
        <rFont val="Times New Roman"/>
        <family val="1"/>
      </rPr>
      <t xml:space="preserve"> poż.prefinans.zporr-3.097.675 Gm-1.741.439, w tym kredyt 1.600.000</t>
    </r>
  </si>
  <si>
    <t>Budowa wodociągu Studzianka Mapy syt.wys. 23.000, dokumentacja 25.000,geodezja 15.000, nadzór 14.000</t>
  </si>
  <si>
    <t>zporr -510.000      gm -219.000     w tym kredyt -  200.000</t>
  </si>
  <si>
    <t>Budowa sieci wodociągowej Modliny - Franknowo 6000 m/b</t>
  </si>
  <si>
    <t>zporr -280.000      gm -157.400   w tym kredyt  -  100.000</t>
  </si>
  <si>
    <t xml:space="preserve">Budowa sieci wodociągowej w kierunku Krokowa - kolonia Jeziorany </t>
  </si>
  <si>
    <t>gm</t>
  </si>
  <si>
    <t>6058   6059</t>
  </si>
  <si>
    <t xml:space="preserve">1.764.838 : 1.153.838-prefinans zporr-poż. 611.000 poż. WFOŚiGW, </t>
  </si>
  <si>
    <r>
      <t>3.672.714</t>
    </r>
    <r>
      <rPr>
        <sz val="8"/>
        <rFont val="Times New Roman"/>
        <family val="1"/>
      </rPr>
      <t>: poż.prefinans.zporr-2.307.675 Gm-1.365.039</t>
    </r>
  </si>
  <si>
    <t>Budowa wodociągu Kramarzewo w tym:budowa - 4.252.859 nadzór-24.084 (wydat.2006r-23.000) w tym:</t>
  </si>
  <si>
    <r>
      <t>1.387.038</t>
    </r>
    <r>
      <rPr>
        <sz val="8"/>
        <rFont val="Times New Roman"/>
        <family val="1"/>
      </rPr>
      <t xml:space="preserve"> : 882.038 -prefinans zporr-poż. ,     505.000     poż.  </t>
    </r>
  </si>
  <si>
    <r>
      <t>2.869.562</t>
    </r>
    <r>
      <rPr>
        <sz val="8"/>
        <rFont val="Times New Roman"/>
        <family val="1"/>
      </rPr>
      <t>: 1.764.075-prefinansowa-ZPORR,Gm. 1.105.487        w tym kredyt 1.100.000</t>
    </r>
  </si>
  <si>
    <t>UM</t>
  </si>
  <si>
    <t>Budowa wodociągu Kostrzewy w tym:roboty budowlane - 1.128.850 nadzór-26.840 geodezja-12.444  wydatki pozostałe-36.600 (wydat.2006r-34.000)</t>
  </si>
  <si>
    <r>
      <t>377.800</t>
    </r>
    <r>
      <rPr>
        <sz val="8"/>
        <rFont val="Times New Roman"/>
        <family val="1"/>
      </rPr>
      <t xml:space="preserve"> :  271.800 -prefinans zporr-poż.       106.000 poż. </t>
    </r>
  </si>
  <si>
    <r>
      <t>803.152</t>
    </r>
    <r>
      <rPr>
        <sz val="8"/>
        <rFont val="Times New Roman"/>
        <family val="1"/>
      </rPr>
      <t>: pref. Poż.zporr 543.600,      Gm. 259.552       w tym kredyt 200.000</t>
    </r>
  </si>
  <si>
    <t>Budowa budynku mieszkalnego komunalnego z 18 lokalami  w miejsu  budynku magazynowego przy ul Kościelnej 11 -rozbiórka i dokumentacja w 2007, realizacja 2008-2009, rok 2009 sprzedaż 17 lokali 550 m/2</t>
  </si>
  <si>
    <t>budżet pań. 770.000   , gmina 330.000  kredyt 300.000</t>
  </si>
  <si>
    <t>budżet pań. 770.000   , gmina 330.000</t>
  </si>
  <si>
    <t>Targowisko miejskie za UM z ciągiem rekreacyjno-spacerowymwyk,dokumentacja</t>
  </si>
  <si>
    <t>Budowa rejonowej kotłowni ekologicznej w Jezioranach wspólnie ze Starostwem</t>
  </si>
  <si>
    <t>kredyt 400.000</t>
  </si>
  <si>
    <t>kred,  300.000</t>
  </si>
  <si>
    <t xml:space="preserve">Budowa budynku mieszkalnego z 30 lokalami socjalnymi w J-nach </t>
  </si>
  <si>
    <t>BP 567.000, GM 851.000  Kred.600.000</t>
  </si>
  <si>
    <t>Bezpieczeństwo publiczne i ochrona przeciwpożarowa</t>
  </si>
  <si>
    <t>Dokumentacja 2007r. Na adaptację budynku MOKIS na OSP</t>
  </si>
  <si>
    <t>100000 kred</t>
  </si>
  <si>
    <t>1.422.800 Zporr, 726.000 Gm</t>
  </si>
  <si>
    <t>1.422.800 Zporr, 690.000 Gm.</t>
  </si>
  <si>
    <t>4.220.000 Zporr, 1.815.000 Gm.</t>
  </si>
  <si>
    <t>Kanalizacja sanitarna Krokowo Potorski 10km-2007 dokum.</t>
  </si>
  <si>
    <t>2.100.000 Zporr, 900.000 Gm.  Kred.800.000</t>
  </si>
  <si>
    <t>Kanalizacja sanitarna Tłokowo - Franknowo-2007 dokum.</t>
  </si>
  <si>
    <t>1.422.800 Zporr,    610.000 Gm, Kredyt 600.00</t>
  </si>
  <si>
    <t>Budowa oczyszczalni  ścieków 500 m/3 Jeziorany</t>
  </si>
  <si>
    <t>1.050.000 Zporr, 465.000 Gm.  Kredyt 400.000</t>
  </si>
  <si>
    <t>Kanalizacja sanitarna Radostowo - Potryty -budowa oczyszczalni</t>
  </si>
  <si>
    <t>100.000 kredyt</t>
  </si>
  <si>
    <t>1.050.000 Zporr,    450.000 Gm.         Kredyt 400.00</t>
  </si>
  <si>
    <t>Zagospodarowanie plaży miejskiej w Tłokowie wraz z siecią kanalizacyjną w Tłokowie - zabudowa zwarta (JEZIORO RING), w tym dokum.projektowa wraz z pozwoleniem na budowę</t>
  </si>
  <si>
    <r>
      <t>2.372.200:</t>
    </r>
    <r>
      <rPr>
        <sz val="10"/>
        <rFont val="Times New Roman"/>
        <family val="1"/>
      </rPr>
      <t xml:space="preserve"> zporr 1.660.540 gmina 711.660</t>
    </r>
  </si>
  <si>
    <t>1.864.838 : 1.153.838-prefinans zporr-poż. 611.000 poż. WFOŚiGW, 100.000 kredyt</t>
  </si>
  <si>
    <t>Prefinansow.</t>
  </si>
  <si>
    <t>Budżet pań.</t>
  </si>
  <si>
    <t>Gmina</t>
  </si>
  <si>
    <t xml:space="preserve"> w tym kredyt</t>
  </si>
  <si>
    <t>Zbiorczo inwestycje wieloletnie i jednoroczne</t>
  </si>
  <si>
    <t>6.559.262 : 3.852.357-prefinans zporr,spo- 151.167,poż. 1.420.000 wfośigw, kred 1.135.738</t>
  </si>
  <si>
    <t>zporr</t>
  </si>
  <si>
    <t>spo</t>
  </si>
  <si>
    <t>poż</t>
  </si>
  <si>
    <t>A. ZPORR - prefinansowanie</t>
  </si>
  <si>
    <t>B. SPO - prefinansowanie</t>
  </si>
  <si>
    <t>B. Środki i dotacje otrzymane od innych j.s.t. oraz innych jednostek zaliczanych do sektora finansów pub.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</si>
</sst>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15" xfId="0" applyNumberFormat="1" applyFont="1" applyBorder="1" applyAlignment="1">
      <alignment vertical="top"/>
    </xf>
    <xf numFmtId="0" fontId="1" fillId="0" borderId="15" xfId="0" applyFont="1" applyBorder="1" applyAlignment="1">
      <alignment vertical="top"/>
    </xf>
    <xf numFmtId="3" fontId="1" fillId="0" borderId="16" xfId="0" applyNumberFormat="1" applyFont="1" applyBorder="1" applyAlignment="1">
      <alignment vertical="top"/>
    </xf>
    <xf numFmtId="3" fontId="1" fillId="0" borderId="17" xfId="0" applyNumberFormat="1" applyFont="1" applyBorder="1" applyAlignment="1">
      <alignment vertical="top"/>
    </xf>
    <xf numFmtId="3" fontId="1" fillId="0" borderId="18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vertical="top"/>
    </xf>
    <xf numFmtId="49" fontId="3" fillId="33" borderId="13" xfId="0" applyNumberFormat="1" applyFont="1" applyFill="1" applyBorder="1" applyAlignment="1">
      <alignment horizontal="right" vertical="top"/>
    </xf>
    <xf numFmtId="0" fontId="1" fillId="33" borderId="13" xfId="0" applyNumberFormat="1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3" fontId="3" fillId="33" borderId="13" xfId="0" applyNumberFormat="1" applyFont="1" applyFill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3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/>
    </xf>
    <xf numFmtId="3" fontId="1" fillId="0" borderId="13" xfId="0" applyNumberFormat="1" applyFont="1" applyBorder="1" applyAlignment="1">
      <alignment vertical="top"/>
    </xf>
    <xf numFmtId="3" fontId="3" fillId="0" borderId="13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3" xfId="0" applyNumberFormat="1" applyFont="1" applyBorder="1" applyAlignment="1">
      <alignment vertical="top"/>
    </xf>
    <xf numFmtId="0" fontId="3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0" xfId="0" applyFont="1" applyAlignment="1">
      <alignment/>
    </xf>
    <xf numFmtId="3" fontId="1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33" borderId="13" xfId="0" applyNumberFormat="1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3" fontId="3" fillId="33" borderId="13" xfId="0" applyNumberFormat="1" applyFont="1" applyFill="1" applyBorder="1" applyAlignment="1">
      <alignment vertical="top" wrapText="1"/>
    </xf>
    <xf numFmtId="3" fontId="3" fillId="33" borderId="18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3" fillId="0" borderId="13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vertical="top" wrapText="1"/>
    </xf>
    <xf numFmtId="3" fontId="3" fillId="0" borderId="20" xfId="0" applyNumberFormat="1" applyFont="1" applyBorder="1" applyAlignment="1">
      <alignment vertical="top" wrapText="1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9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/>
    </xf>
    <xf numFmtId="3" fontId="3" fillId="0" borderId="13" xfId="0" applyNumberFormat="1" applyFont="1" applyBorder="1" applyAlignment="1">
      <alignment vertical="top"/>
    </xf>
    <xf numFmtId="3" fontId="1" fillId="0" borderId="13" xfId="0" applyNumberFormat="1" applyFont="1" applyBorder="1" applyAlignment="1">
      <alignment vertical="top"/>
    </xf>
    <xf numFmtId="3" fontId="4" fillId="33" borderId="13" xfId="0" applyNumberFormat="1" applyFont="1" applyFill="1" applyBorder="1" applyAlignment="1">
      <alignment vertical="top" wrapText="1"/>
    </xf>
    <xf numFmtId="3" fontId="1" fillId="33" borderId="13" xfId="0" applyNumberFormat="1" applyFont="1" applyFill="1" applyBorder="1" applyAlignment="1">
      <alignment vertical="top"/>
    </xf>
    <xf numFmtId="3" fontId="6" fillId="0" borderId="13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vertical="top"/>
    </xf>
    <xf numFmtId="3" fontId="6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0" fontId="7" fillId="0" borderId="0" xfId="0" applyFont="1" applyAlignment="1">
      <alignment/>
    </xf>
    <xf numFmtId="3" fontId="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 wrapText="1"/>
    </xf>
    <xf numFmtId="3" fontId="1" fillId="0" borderId="18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49" fontId="4" fillId="0" borderId="13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3" fontId="6" fillId="0" borderId="13" xfId="0" applyNumberFormat="1" applyFont="1" applyBorder="1" applyAlignment="1">
      <alignment vertical="top" wrapText="1"/>
    </xf>
    <xf numFmtId="3" fontId="6" fillId="0" borderId="13" xfId="0" applyNumberFormat="1" applyFont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" fillId="33" borderId="13" xfId="0" applyNumberFormat="1" applyFont="1" applyFill="1" applyBorder="1" applyAlignment="1">
      <alignment vertical="top"/>
    </xf>
    <xf numFmtId="0" fontId="3" fillId="33" borderId="13" xfId="0" applyFont="1" applyFill="1" applyBorder="1" applyAlignment="1">
      <alignment vertical="top" wrapText="1"/>
    </xf>
    <xf numFmtId="3" fontId="3" fillId="33" borderId="13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vertical="top"/>
    </xf>
    <xf numFmtId="3" fontId="8" fillId="0" borderId="13" xfId="0" applyNumberFormat="1" applyFont="1" applyBorder="1" applyAlignment="1">
      <alignment vertical="top"/>
    </xf>
    <xf numFmtId="0" fontId="4" fillId="0" borderId="0" xfId="0" applyFont="1" applyAlignment="1">
      <alignment/>
    </xf>
    <xf numFmtId="3" fontId="6" fillId="0" borderId="18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1" fillId="0" borderId="17" xfId="0" applyNumberFormat="1" applyFont="1" applyBorder="1" applyAlignment="1">
      <alignment vertical="top" wrapText="1"/>
    </xf>
    <xf numFmtId="3" fontId="1" fillId="0" borderId="18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33" borderId="17" xfId="0" applyNumberFormat="1" applyFont="1" applyFill="1" applyBorder="1" applyAlignment="1">
      <alignment vertical="top" wrapText="1"/>
    </xf>
    <xf numFmtId="3" fontId="1" fillId="33" borderId="18" xfId="0" applyNumberFormat="1" applyFont="1" applyFill="1" applyBorder="1" applyAlignment="1">
      <alignment vertical="top" wrapText="1"/>
    </xf>
    <xf numFmtId="3" fontId="3" fillId="33" borderId="17" xfId="0" applyNumberFormat="1" applyFont="1" applyFill="1" applyBorder="1" applyAlignment="1">
      <alignment vertical="top" wrapText="1"/>
    </xf>
    <xf numFmtId="3" fontId="3" fillId="33" borderId="18" xfId="0" applyNumberFormat="1" applyFont="1" applyFill="1" applyBorder="1" applyAlignment="1">
      <alignment vertical="top" wrapText="1"/>
    </xf>
    <xf numFmtId="3" fontId="3" fillId="0" borderId="17" xfId="0" applyNumberFormat="1" applyFont="1" applyBorder="1" applyAlignment="1">
      <alignment vertical="top" wrapText="1"/>
    </xf>
    <xf numFmtId="3" fontId="3" fillId="0" borderId="18" xfId="0" applyNumberFormat="1" applyFont="1" applyBorder="1" applyAlignment="1">
      <alignment vertical="top" wrapText="1"/>
    </xf>
    <xf numFmtId="3" fontId="3" fillId="0" borderId="17" xfId="0" applyNumberFormat="1" applyFont="1" applyBorder="1" applyAlignment="1">
      <alignment horizontal="right" vertical="top"/>
    </xf>
    <xf numFmtId="3" fontId="3" fillId="0" borderId="18" xfId="0" applyNumberFormat="1" applyFont="1" applyBorder="1" applyAlignment="1">
      <alignment horizontal="right" vertical="top"/>
    </xf>
    <xf numFmtId="3" fontId="6" fillId="0" borderId="17" xfId="0" applyNumberFormat="1" applyFont="1" applyBorder="1" applyAlignment="1">
      <alignment horizontal="right" vertical="top"/>
    </xf>
    <xf numFmtId="3" fontId="6" fillId="0" borderId="18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vertical="top" wrapText="1"/>
    </xf>
    <xf numFmtId="3" fontId="3" fillId="0" borderId="20" xfId="0" applyNumberFormat="1" applyFont="1" applyBorder="1" applyAlignment="1">
      <alignment vertical="top" wrapText="1"/>
    </xf>
    <xf numFmtId="3" fontId="1" fillId="0" borderId="20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nnac\Moje%20dokumenty\%20Za&#322;&#261;cznik%20Nr%203%20i%20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3"/>
      <sheetName val="Pop Zał 3a"/>
      <sheetName val="Pop Zał 3"/>
      <sheetName val="Zał 3a"/>
      <sheetName val="Zał Nr 5a"/>
      <sheetName val="Inwesty"/>
      <sheetName val="3b suma"/>
    </sheetNames>
    <sheetDataSet>
      <sheetData sheetId="1">
        <row r="95">
          <cell r="F95">
            <v>5715041</v>
          </cell>
          <cell r="G95">
            <v>5715041</v>
          </cell>
          <cell r="H95">
            <v>1020617</v>
          </cell>
        </row>
        <row r="97">
          <cell r="I97">
            <v>2698519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zoomScalePageLayoutView="0" workbookViewId="0" topLeftCell="A100">
      <selection activeCell="A1" sqref="A1:IV16384"/>
    </sheetView>
  </sheetViews>
  <sheetFormatPr defaultColWidth="9.00390625" defaultRowHeight="12.75"/>
  <cols>
    <col min="1" max="1" width="3.25390625" style="1" customWidth="1"/>
    <col min="2" max="2" width="5.00390625" style="2" customWidth="1"/>
    <col min="3" max="3" width="6.625" style="2" customWidth="1"/>
    <col min="4" max="4" width="5.25390625" style="2" customWidth="1"/>
    <col min="5" max="5" width="36.00390625" style="1" customWidth="1"/>
    <col min="6" max="6" width="11.125" style="3" customWidth="1"/>
    <col min="7" max="7" width="10.125" style="3" customWidth="1"/>
    <col min="8" max="8" width="10.875" style="3" customWidth="1"/>
    <col min="9" max="9" width="13.375" style="3" customWidth="1"/>
    <col min="10" max="11" width="5.375" style="3" customWidth="1"/>
    <col min="12" max="12" width="6.625" style="3" customWidth="1"/>
    <col min="13" max="13" width="7.75390625" style="5" customWidth="1"/>
    <col min="14" max="14" width="7.375" style="5" customWidth="1"/>
    <col min="15" max="16384" width="9.125" style="4" customWidth="1"/>
  </cols>
  <sheetData>
    <row r="1" spans="9:14" ht="12.75">
      <c r="I1" s="136" t="s">
        <v>0</v>
      </c>
      <c r="J1" s="136"/>
      <c r="K1" s="136"/>
      <c r="L1" s="136"/>
      <c r="M1" s="136"/>
      <c r="N1" s="136"/>
    </row>
    <row r="2" spans="11:14" ht="12.75">
      <c r="K2" s="137" t="s">
        <v>1</v>
      </c>
      <c r="L2" s="137"/>
      <c r="M2" s="137"/>
      <c r="N2" s="137"/>
    </row>
    <row r="4" spans="1:14" ht="24" customHeight="1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6" spans="13:14" ht="12.75">
      <c r="M6" s="139" t="s">
        <v>3</v>
      </c>
      <c r="N6" s="139"/>
    </row>
    <row r="7" spans="1:14" ht="12.75">
      <c r="A7" s="6"/>
      <c r="B7" s="7"/>
      <c r="C7" s="7"/>
      <c r="D7" s="7"/>
      <c r="E7" s="8"/>
      <c r="F7" s="9"/>
      <c r="G7" s="132" t="s">
        <v>4</v>
      </c>
      <c r="H7" s="132"/>
      <c r="I7" s="132"/>
      <c r="J7" s="132"/>
      <c r="K7" s="132"/>
      <c r="L7" s="132"/>
      <c r="M7" s="132"/>
      <c r="N7" s="132"/>
    </row>
    <row r="8" spans="1:14" ht="12.75">
      <c r="A8" s="11"/>
      <c r="B8" s="12"/>
      <c r="C8" s="12"/>
      <c r="D8" s="12"/>
      <c r="E8" s="13"/>
      <c r="F8" s="14"/>
      <c r="G8" s="15"/>
      <c r="H8" s="133" t="s">
        <v>5</v>
      </c>
      <c r="I8" s="133"/>
      <c r="J8" s="133"/>
      <c r="K8" s="133"/>
      <c r="L8" s="133"/>
      <c r="M8" s="133"/>
      <c r="N8" s="16"/>
    </row>
    <row r="9" spans="1:15" ht="105" customHeight="1">
      <c r="A9" s="17" t="s">
        <v>6</v>
      </c>
      <c r="B9" s="18" t="s">
        <v>7</v>
      </c>
      <c r="C9" s="18" t="s">
        <v>8</v>
      </c>
      <c r="D9" s="18" t="s">
        <v>9</v>
      </c>
      <c r="E9" s="17" t="s">
        <v>10</v>
      </c>
      <c r="F9" s="19" t="s">
        <v>11</v>
      </c>
      <c r="G9" s="19" t="s">
        <v>12</v>
      </c>
      <c r="H9" s="19" t="s">
        <v>13</v>
      </c>
      <c r="I9" s="19" t="s">
        <v>14</v>
      </c>
      <c r="J9" s="20" t="s">
        <v>15</v>
      </c>
      <c r="K9" s="20" t="s">
        <v>16</v>
      </c>
      <c r="L9" s="21" t="s">
        <v>17</v>
      </c>
      <c r="M9" s="134" t="s">
        <v>18</v>
      </c>
      <c r="N9" s="135"/>
      <c r="O9" s="22"/>
    </row>
    <row r="10" spans="1:15" s="26" customFormat="1" ht="12.75">
      <c r="A10" s="10">
        <v>1</v>
      </c>
      <c r="B10" s="23">
        <v>2</v>
      </c>
      <c r="C10" s="23">
        <v>3</v>
      </c>
      <c r="D10" s="23">
        <v>4</v>
      </c>
      <c r="E10" s="10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117">
        <v>13</v>
      </c>
      <c r="N10" s="118"/>
      <c r="O10" s="25"/>
    </row>
    <row r="11" spans="1:14" s="1" customFormat="1" ht="15.75" customHeight="1">
      <c r="A11" s="27"/>
      <c r="B11" s="28" t="s">
        <v>19</v>
      </c>
      <c r="C11" s="29"/>
      <c r="D11" s="29"/>
      <c r="E11" s="30" t="s">
        <v>20</v>
      </c>
      <c r="F11" s="31">
        <f>F12</f>
        <v>173800</v>
      </c>
      <c r="G11" s="31">
        <f>G12</f>
        <v>173800</v>
      </c>
      <c r="H11" s="31">
        <f>H12</f>
        <v>23800</v>
      </c>
      <c r="I11" s="31">
        <f>I12</f>
        <v>150000</v>
      </c>
      <c r="J11" s="31"/>
      <c r="K11" s="31"/>
      <c r="L11" s="31"/>
      <c r="M11" s="119"/>
      <c r="N11" s="120"/>
    </row>
    <row r="12" spans="1:14" ht="17.25" customHeight="1">
      <c r="A12" s="32"/>
      <c r="B12" s="33"/>
      <c r="C12" s="34" t="s">
        <v>21</v>
      </c>
      <c r="D12" s="33"/>
      <c r="E12" s="35" t="s">
        <v>22</v>
      </c>
      <c r="F12" s="36">
        <f>F13+F15</f>
        <v>173800</v>
      </c>
      <c r="G12" s="36">
        <f>G13+G15</f>
        <v>173800</v>
      </c>
      <c r="H12" s="36">
        <f>H13+H15</f>
        <v>23800</v>
      </c>
      <c r="I12" s="36">
        <v>150000</v>
      </c>
      <c r="J12" s="37"/>
      <c r="K12" s="37"/>
      <c r="L12" s="38"/>
      <c r="M12" s="115"/>
      <c r="N12" s="116"/>
    </row>
    <row r="13" spans="1:14" s="44" customFormat="1" ht="28.5" customHeight="1">
      <c r="A13" s="40"/>
      <c r="B13" s="41"/>
      <c r="C13" s="41"/>
      <c r="D13" s="42">
        <v>6050</v>
      </c>
      <c r="E13" s="43" t="s">
        <v>23</v>
      </c>
      <c r="F13" s="36">
        <f>F14</f>
        <v>161800</v>
      </c>
      <c r="G13" s="36">
        <f>G14</f>
        <v>161800</v>
      </c>
      <c r="H13" s="36">
        <f>H14</f>
        <v>11800</v>
      </c>
      <c r="I13" s="36">
        <v>150000</v>
      </c>
      <c r="J13" s="36"/>
      <c r="K13" s="36"/>
      <c r="L13" s="36"/>
      <c r="M13" s="115"/>
      <c r="N13" s="116"/>
    </row>
    <row r="14" spans="1:14" s="1" customFormat="1" ht="30" customHeight="1">
      <c r="A14" s="32">
        <v>1</v>
      </c>
      <c r="B14" s="33"/>
      <c r="C14" s="33"/>
      <c r="D14" s="33"/>
      <c r="E14" s="43" t="s">
        <v>24</v>
      </c>
      <c r="F14" s="37">
        <v>161800</v>
      </c>
      <c r="G14" s="37">
        <v>161800</v>
      </c>
      <c r="H14" s="37">
        <v>11800</v>
      </c>
      <c r="I14" s="45">
        <v>150000</v>
      </c>
      <c r="J14" s="37"/>
      <c r="K14" s="37"/>
      <c r="L14" s="45"/>
      <c r="M14" s="115"/>
      <c r="N14" s="116"/>
    </row>
    <row r="15" spans="1:14" s="46" customFormat="1" ht="26.25" customHeight="1">
      <c r="A15" s="40"/>
      <c r="B15" s="41"/>
      <c r="C15" s="41"/>
      <c r="D15" s="41">
        <v>6060</v>
      </c>
      <c r="E15" s="43" t="s">
        <v>25</v>
      </c>
      <c r="F15" s="36">
        <f>F16</f>
        <v>12000</v>
      </c>
      <c r="G15" s="36">
        <f>G16</f>
        <v>12000</v>
      </c>
      <c r="H15" s="36">
        <f>H16</f>
        <v>12000</v>
      </c>
      <c r="I15" s="38"/>
      <c r="J15" s="36"/>
      <c r="K15" s="36"/>
      <c r="L15" s="38"/>
      <c r="M15" s="115"/>
      <c r="N15" s="116"/>
    </row>
    <row r="16" spans="1:14" s="1" customFormat="1" ht="16.5" customHeight="1">
      <c r="A16" s="32">
        <v>2</v>
      </c>
      <c r="B16" s="33"/>
      <c r="C16" s="33"/>
      <c r="D16" s="33"/>
      <c r="E16" s="43" t="s">
        <v>26</v>
      </c>
      <c r="F16" s="37">
        <v>12000</v>
      </c>
      <c r="G16" s="37">
        <v>12000</v>
      </c>
      <c r="H16" s="37">
        <v>12000</v>
      </c>
      <c r="I16" s="45"/>
      <c r="J16" s="37"/>
      <c r="K16" s="37"/>
      <c r="L16" s="45"/>
      <c r="M16" s="115"/>
      <c r="N16" s="116"/>
    </row>
    <row r="17" spans="1:14" s="46" customFormat="1" ht="16.5" customHeight="1">
      <c r="A17" s="30"/>
      <c r="B17" s="47">
        <v>600</v>
      </c>
      <c r="C17" s="47"/>
      <c r="D17" s="47"/>
      <c r="E17" s="48" t="s">
        <v>27</v>
      </c>
      <c r="F17" s="31">
        <f>F18</f>
        <v>75000</v>
      </c>
      <c r="G17" s="31">
        <f>G18</f>
        <v>75000</v>
      </c>
      <c r="H17" s="31">
        <f>H18</f>
        <v>75000</v>
      </c>
      <c r="I17" s="31"/>
      <c r="J17" s="31"/>
      <c r="K17" s="31"/>
      <c r="L17" s="49"/>
      <c r="M17" s="119"/>
      <c r="N17" s="120"/>
    </row>
    <row r="18" spans="1:14" s="46" customFormat="1" ht="16.5" customHeight="1">
      <c r="A18" s="40"/>
      <c r="B18" s="41"/>
      <c r="C18" s="41">
        <v>60016</v>
      </c>
      <c r="D18" s="41"/>
      <c r="E18" s="35" t="s">
        <v>28</v>
      </c>
      <c r="F18" s="36">
        <f>F19+F24</f>
        <v>75000</v>
      </c>
      <c r="G18" s="36">
        <f>G19+G24</f>
        <v>75000</v>
      </c>
      <c r="H18" s="36">
        <f>H19+H24</f>
        <v>75000</v>
      </c>
      <c r="I18" s="36"/>
      <c r="J18" s="36"/>
      <c r="K18" s="36"/>
      <c r="L18" s="38"/>
      <c r="M18" s="115"/>
      <c r="N18" s="116"/>
    </row>
    <row r="19" spans="1:14" s="46" customFormat="1" ht="26.25" customHeight="1">
      <c r="A19" s="40"/>
      <c r="B19" s="41"/>
      <c r="C19" s="41"/>
      <c r="D19" s="41">
        <v>6050</v>
      </c>
      <c r="E19" s="43" t="s">
        <v>23</v>
      </c>
      <c r="F19" s="36">
        <f>F20+F21+F22+F23</f>
        <v>71000</v>
      </c>
      <c r="G19" s="36">
        <f>G20+G21+G22+G23</f>
        <v>71000</v>
      </c>
      <c r="H19" s="36">
        <f>H20+H21+H22+H23</f>
        <v>71000</v>
      </c>
      <c r="I19" s="36"/>
      <c r="J19" s="36"/>
      <c r="K19" s="36"/>
      <c r="L19" s="38"/>
      <c r="M19" s="115"/>
      <c r="N19" s="116"/>
    </row>
    <row r="20" spans="1:14" s="1" customFormat="1" ht="29.25" customHeight="1">
      <c r="A20" s="32">
        <v>3</v>
      </c>
      <c r="B20" s="33"/>
      <c r="C20" s="33"/>
      <c r="D20" s="33"/>
      <c r="E20" s="43" t="s">
        <v>29</v>
      </c>
      <c r="F20" s="37">
        <v>50000</v>
      </c>
      <c r="G20" s="37">
        <v>50000</v>
      </c>
      <c r="H20" s="37">
        <v>50000</v>
      </c>
      <c r="I20" s="45"/>
      <c r="J20" s="37"/>
      <c r="K20" s="37"/>
      <c r="L20" s="45"/>
      <c r="M20" s="115"/>
      <c r="N20" s="116"/>
    </row>
    <row r="21" spans="1:14" s="1" customFormat="1" ht="15.75" customHeight="1">
      <c r="A21" s="32">
        <v>4</v>
      </c>
      <c r="B21" s="33"/>
      <c r="C21" s="33"/>
      <c r="D21" s="33"/>
      <c r="E21" s="43" t="s">
        <v>30</v>
      </c>
      <c r="F21" s="37">
        <v>0</v>
      </c>
      <c r="G21" s="37">
        <v>0</v>
      </c>
      <c r="H21" s="37">
        <v>0</v>
      </c>
      <c r="I21" s="45"/>
      <c r="J21" s="37"/>
      <c r="K21" s="37"/>
      <c r="L21" s="45"/>
      <c r="M21" s="115"/>
      <c r="N21" s="116"/>
    </row>
    <row r="22" spans="1:14" s="1" customFormat="1" ht="15" customHeight="1">
      <c r="A22" s="32">
        <v>5</v>
      </c>
      <c r="B22" s="33"/>
      <c r="C22" s="33"/>
      <c r="D22" s="33"/>
      <c r="E22" s="43" t="s">
        <v>31</v>
      </c>
      <c r="F22" s="37">
        <v>10000</v>
      </c>
      <c r="G22" s="37">
        <v>10000</v>
      </c>
      <c r="H22" s="37">
        <v>10000</v>
      </c>
      <c r="I22" s="45"/>
      <c r="J22" s="37"/>
      <c r="K22" s="37"/>
      <c r="L22" s="45"/>
      <c r="M22" s="115"/>
      <c r="N22" s="116"/>
    </row>
    <row r="23" spans="1:14" s="1" customFormat="1" ht="15" customHeight="1">
      <c r="A23" s="32">
        <v>6</v>
      </c>
      <c r="B23" s="33"/>
      <c r="C23" s="33"/>
      <c r="D23" s="33"/>
      <c r="E23" s="43" t="s">
        <v>32</v>
      </c>
      <c r="F23" s="37">
        <v>11000</v>
      </c>
      <c r="G23" s="37">
        <v>11000</v>
      </c>
      <c r="H23" s="37">
        <v>11000</v>
      </c>
      <c r="I23" s="45"/>
      <c r="J23" s="37"/>
      <c r="K23" s="37"/>
      <c r="L23" s="45"/>
      <c r="M23" s="115"/>
      <c r="N23" s="116"/>
    </row>
    <row r="24" spans="1:14" s="46" customFormat="1" ht="27.75" customHeight="1">
      <c r="A24" s="40"/>
      <c r="B24" s="41"/>
      <c r="C24" s="41"/>
      <c r="D24" s="41">
        <v>6060</v>
      </c>
      <c r="E24" s="43" t="s">
        <v>25</v>
      </c>
      <c r="F24" s="36">
        <f>F25</f>
        <v>4000</v>
      </c>
      <c r="G24" s="36">
        <f>G25</f>
        <v>4000</v>
      </c>
      <c r="H24" s="36">
        <f>H25</f>
        <v>4000</v>
      </c>
      <c r="I24" s="38"/>
      <c r="J24" s="36"/>
      <c r="K24" s="36"/>
      <c r="L24" s="38"/>
      <c r="M24" s="115"/>
      <c r="N24" s="116"/>
    </row>
    <row r="25" spans="1:14" s="1" customFormat="1" ht="28.5" customHeight="1">
      <c r="A25" s="32">
        <v>7</v>
      </c>
      <c r="B25" s="33"/>
      <c r="C25" s="33"/>
      <c r="D25" s="33"/>
      <c r="E25" s="43" t="s">
        <v>33</v>
      </c>
      <c r="F25" s="37">
        <v>4000</v>
      </c>
      <c r="G25" s="37">
        <v>4000</v>
      </c>
      <c r="H25" s="37">
        <v>4000</v>
      </c>
      <c r="I25" s="45"/>
      <c r="J25" s="37"/>
      <c r="K25" s="37"/>
      <c r="L25" s="45"/>
      <c r="M25" s="115"/>
      <c r="N25" s="116"/>
    </row>
    <row r="26" spans="1:14" s="44" customFormat="1" ht="28.5" customHeight="1">
      <c r="A26" s="30"/>
      <c r="B26" s="47">
        <v>700</v>
      </c>
      <c r="C26" s="47"/>
      <c r="D26" s="47"/>
      <c r="E26" s="48" t="s">
        <v>34</v>
      </c>
      <c r="F26" s="31">
        <f>F27+F40</f>
        <v>572939</v>
      </c>
      <c r="G26" s="31">
        <f>G27+G40</f>
        <v>572939</v>
      </c>
      <c r="H26" s="31">
        <f>H27+H40</f>
        <v>216588</v>
      </c>
      <c r="I26" s="31">
        <f>I27</f>
        <v>356351</v>
      </c>
      <c r="J26" s="31"/>
      <c r="K26" s="31"/>
      <c r="L26" s="31"/>
      <c r="M26" s="50" t="s">
        <v>35</v>
      </c>
      <c r="N26" s="49" t="s">
        <v>36</v>
      </c>
    </row>
    <row r="27" spans="1:14" ht="18" customHeight="1">
      <c r="A27" s="32"/>
      <c r="B27" s="33"/>
      <c r="C27" s="41">
        <v>70005</v>
      </c>
      <c r="D27" s="33"/>
      <c r="E27" s="35" t="s">
        <v>37</v>
      </c>
      <c r="F27" s="36">
        <f>F28+F32+F38+F35</f>
        <v>542939</v>
      </c>
      <c r="G27" s="36">
        <f>G28+G32+G38+G35</f>
        <v>542939</v>
      </c>
      <c r="H27" s="36">
        <f>H28+H32+H38+H35</f>
        <v>186588</v>
      </c>
      <c r="I27" s="36">
        <v>356351</v>
      </c>
      <c r="J27" s="37"/>
      <c r="K27" s="37"/>
      <c r="L27" s="36"/>
      <c r="M27" s="115"/>
      <c r="N27" s="116"/>
    </row>
    <row r="28" spans="1:14" ht="27.75" customHeight="1">
      <c r="A28" s="32"/>
      <c r="B28" s="33"/>
      <c r="C28" s="41"/>
      <c r="D28" s="41">
        <v>6050</v>
      </c>
      <c r="E28" s="43" t="s">
        <v>23</v>
      </c>
      <c r="F28" s="36">
        <f>F29+F30+F31</f>
        <v>405000</v>
      </c>
      <c r="G28" s="36">
        <f>G29+G30+G31</f>
        <v>405000</v>
      </c>
      <c r="H28" s="36">
        <f>H29+H30+H31</f>
        <v>155000</v>
      </c>
      <c r="I28" s="36" t="str">
        <f>I29</f>
        <v>kredyt-250.000</v>
      </c>
      <c r="J28" s="37"/>
      <c r="K28" s="37"/>
      <c r="L28" s="36"/>
      <c r="M28" s="115"/>
      <c r="N28" s="116"/>
    </row>
    <row r="29" spans="1:14" ht="58.5" customHeight="1">
      <c r="A29" s="32">
        <v>8</v>
      </c>
      <c r="B29" s="33"/>
      <c r="C29" s="33"/>
      <c r="D29" s="41"/>
      <c r="E29" s="51" t="s">
        <v>38</v>
      </c>
      <c r="F29" s="37">
        <v>350000</v>
      </c>
      <c r="G29" s="37">
        <v>350000</v>
      </c>
      <c r="H29" s="37">
        <v>100000</v>
      </c>
      <c r="I29" s="37" t="s">
        <v>39</v>
      </c>
      <c r="J29" s="37"/>
      <c r="K29" s="37"/>
      <c r="L29" s="37"/>
      <c r="M29" s="115"/>
      <c r="N29" s="116"/>
    </row>
    <row r="30" spans="1:14" ht="45.75" customHeight="1">
      <c r="A30" s="32">
        <v>9</v>
      </c>
      <c r="B30" s="33"/>
      <c r="C30" s="33"/>
      <c r="D30" s="41"/>
      <c r="E30" s="51" t="s">
        <v>40</v>
      </c>
      <c r="F30" s="37">
        <v>50000</v>
      </c>
      <c r="G30" s="37">
        <v>50000</v>
      </c>
      <c r="H30" s="37">
        <v>50000</v>
      </c>
      <c r="I30" s="37"/>
      <c r="J30" s="37"/>
      <c r="K30" s="37"/>
      <c r="L30" s="37"/>
      <c r="M30" s="115"/>
      <c r="N30" s="116"/>
    </row>
    <row r="31" spans="1:15" ht="39.75" customHeight="1">
      <c r="A31" s="32">
        <v>10</v>
      </c>
      <c r="B31" s="33"/>
      <c r="C31" s="33"/>
      <c r="D31" s="41"/>
      <c r="E31" s="43" t="s">
        <v>41</v>
      </c>
      <c r="F31" s="37">
        <v>5000</v>
      </c>
      <c r="G31" s="37">
        <v>5000</v>
      </c>
      <c r="H31" s="37">
        <v>5000</v>
      </c>
      <c r="I31" s="37"/>
      <c r="J31" s="37"/>
      <c r="K31" s="37"/>
      <c r="L31" s="37"/>
      <c r="M31" s="115"/>
      <c r="N31" s="131"/>
      <c r="O31" s="52"/>
    </row>
    <row r="32" spans="1:16" s="44" customFormat="1" ht="27" customHeight="1">
      <c r="A32" s="40"/>
      <c r="B32" s="41"/>
      <c r="C32" s="41"/>
      <c r="D32" s="53">
        <v>6058</v>
      </c>
      <c r="E32" s="43" t="s">
        <v>23</v>
      </c>
      <c r="F32" s="36">
        <f>F33+F34</f>
        <v>106351</v>
      </c>
      <c r="G32" s="36">
        <f>G33+G34</f>
        <v>106351</v>
      </c>
      <c r="H32" s="36"/>
      <c r="I32" s="36">
        <f>I33+I34</f>
        <v>106351</v>
      </c>
      <c r="J32" s="36"/>
      <c r="K32" s="36"/>
      <c r="L32" s="36"/>
      <c r="M32" s="129" t="s">
        <v>42</v>
      </c>
      <c r="N32" s="130"/>
      <c r="O32" s="56"/>
      <c r="P32" s="57"/>
    </row>
    <row r="33" spans="1:16" s="44" customFormat="1" ht="27" customHeight="1">
      <c r="A33" s="40"/>
      <c r="B33" s="41"/>
      <c r="C33" s="41"/>
      <c r="D33" s="53"/>
      <c r="E33" s="43" t="s">
        <v>43</v>
      </c>
      <c r="F33" s="36">
        <v>54150</v>
      </c>
      <c r="G33" s="36">
        <v>54150</v>
      </c>
      <c r="H33" s="36"/>
      <c r="I33" s="36">
        <v>54150</v>
      </c>
      <c r="J33" s="36"/>
      <c r="K33" s="36"/>
      <c r="L33" s="36"/>
      <c r="M33" s="54"/>
      <c r="N33" s="55"/>
      <c r="O33" s="56"/>
      <c r="P33" s="57"/>
    </row>
    <row r="34" spans="1:15" ht="26.25" customHeight="1">
      <c r="A34" s="32">
        <v>11</v>
      </c>
      <c r="B34" s="33"/>
      <c r="C34" s="33"/>
      <c r="D34" s="33"/>
      <c r="E34" s="43" t="s">
        <v>44</v>
      </c>
      <c r="F34" s="37">
        <v>52201</v>
      </c>
      <c r="G34" s="37">
        <v>52201</v>
      </c>
      <c r="H34" s="37"/>
      <c r="I34" s="45">
        <v>52201</v>
      </c>
      <c r="J34" s="37"/>
      <c r="K34" s="37"/>
      <c r="L34" s="37"/>
      <c r="M34" s="115"/>
      <c r="N34" s="131"/>
      <c r="O34" s="58"/>
    </row>
    <row r="35" spans="1:15" ht="26.25" customHeight="1">
      <c r="A35" s="32">
        <v>11</v>
      </c>
      <c r="B35" s="33"/>
      <c r="C35" s="33"/>
      <c r="D35" s="59">
        <v>6059</v>
      </c>
      <c r="E35" s="43" t="s">
        <v>23</v>
      </c>
      <c r="F35" s="60">
        <f>F36+F37</f>
        <v>26588</v>
      </c>
      <c r="G35" s="60">
        <f>G36+G37</f>
        <v>26588</v>
      </c>
      <c r="H35" s="60">
        <f>H36+H37</f>
        <v>26588</v>
      </c>
      <c r="I35" s="60"/>
      <c r="J35" s="37"/>
      <c r="K35" s="37"/>
      <c r="L35" s="37"/>
      <c r="M35" s="129" t="s">
        <v>45</v>
      </c>
      <c r="N35" s="130"/>
      <c r="O35" s="58"/>
    </row>
    <row r="36" spans="1:15" ht="26.25" customHeight="1">
      <c r="A36" s="32"/>
      <c r="B36" s="33"/>
      <c r="C36" s="33"/>
      <c r="D36" s="59"/>
      <c r="E36" s="43" t="s">
        <v>43</v>
      </c>
      <c r="F36" s="61">
        <v>13538</v>
      </c>
      <c r="G36" s="61">
        <v>13538</v>
      </c>
      <c r="H36" s="61">
        <v>13538</v>
      </c>
      <c r="I36" s="45"/>
      <c r="J36" s="37"/>
      <c r="K36" s="37"/>
      <c r="L36" s="37"/>
      <c r="M36" s="54"/>
      <c r="N36" s="55"/>
      <c r="O36" s="58"/>
    </row>
    <row r="37" spans="1:15" ht="28.5" customHeight="1">
      <c r="A37" s="32">
        <v>12</v>
      </c>
      <c r="B37" s="33"/>
      <c r="C37" s="33"/>
      <c r="D37" s="33"/>
      <c r="E37" s="43" t="s">
        <v>44</v>
      </c>
      <c r="F37" s="37">
        <v>13050</v>
      </c>
      <c r="G37" s="37">
        <v>13050</v>
      </c>
      <c r="H37" s="37">
        <v>13050</v>
      </c>
      <c r="I37" s="45"/>
      <c r="J37" s="37"/>
      <c r="K37" s="37"/>
      <c r="L37" s="37"/>
      <c r="M37" s="115"/>
      <c r="N37" s="131"/>
      <c r="O37" s="52"/>
    </row>
    <row r="38" spans="1:14" s="44" customFormat="1" ht="27.75" customHeight="1">
      <c r="A38" s="40"/>
      <c r="B38" s="41"/>
      <c r="C38" s="41"/>
      <c r="D38" s="41">
        <v>6060</v>
      </c>
      <c r="E38" s="43" t="s">
        <v>46</v>
      </c>
      <c r="F38" s="36">
        <f>F39</f>
        <v>5000</v>
      </c>
      <c r="G38" s="36">
        <f>G39</f>
        <v>5000</v>
      </c>
      <c r="H38" s="36">
        <f>H39</f>
        <v>5000</v>
      </c>
      <c r="I38" s="36"/>
      <c r="J38" s="36"/>
      <c r="K38" s="36"/>
      <c r="L38" s="36"/>
      <c r="M38" s="115"/>
      <c r="N38" s="116"/>
    </row>
    <row r="39" spans="1:14" ht="14.25" customHeight="1">
      <c r="A39" s="32">
        <v>13</v>
      </c>
      <c r="B39" s="33"/>
      <c r="C39" s="33"/>
      <c r="D39" s="33"/>
      <c r="E39" s="43" t="s">
        <v>47</v>
      </c>
      <c r="F39" s="37">
        <v>5000</v>
      </c>
      <c r="G39" s="37">
        <v>5000</v>
      </c>
      <c r="H39" s="37">
        <v>5000</v>
      </c>
      <c r="I39" s="37"/>
      <c r="J39" s="37"/>
      <c r="K39" s="37"/>
      <c r="L39" s="37"/>
      <c r="M39" s="115"/>
      <c r="N39" s="116"/>
    </row>
    <row r="40" spans="1:14" s="44" customFormat="1" ht="14.25" customHeight="1">
      <c r="A40" s="40"/>
      <c r="B40" s="41"/>
      <c r="C40" s="41">
        <v>70095</v>
      </c>
      <c r="D40" s="41"/>
      <c r="E40" s="35" t="s">
        <v>48</v>
      </c>
      <c r="F40" s="36">
        <f aca="true" t="shared" si="0" ref="F40:H41">F41</f>
        <v>30000</v>
      </c>
      <c r="G40" s="36">
        <f t="shared" si="0"/>
        <v>30000</v>
      </c>
      <c r="H40" s="36">
        <f t="shared" si="0"/>
        <v>30000</v>
      </c>
      <c r="I40" s="36"/>
      <c r="J40" s="36"/>
      <c r="K40" s="36"/>
      <c r="L40" s="36"/>
      <c r="M40" s="115"/>
      <c r="N40" s="116"/>
    </row>
    <row r="41" spans="1:14" s="44" customFormat="1" ht="27" customHeight="1">
      <c r="A41" s="40"/>
      <c r="B41" s="41"/>
      <c r="C41" s="41"/>
      <c r="D41" s="41">
        <v>6050</v>
      </c>
      <c r="E41" s="43" t="s">
        <v>49</v>
      </c>
      <c r="F41" s="36">
        <f t="shared" si="0"/>
        <v>30000</v>
      </c>
      <c r="G41" s="36">
        <f t="shared" si="0"/>
        <v>30000</v>
      </c>
      <c r="H41" s="36">
        <f t="shared" si="0"/>
        <v>30000</v>
      </c>
      <c r="I41" s="36"/>
      <c r="J41" s="36"/>
      <c r="K41" s="36"/>
      <c r="L41" s="36"/>
      <c r="M41" s="115"/>
      <c r="N41" s="116"/>
    </row>
    <row r="42" spans="1:14" ht="41.25" customHeight="1">
      <c r="A42" s="32">
        <v>14</v>
      </c>
      <c r="B42" s="33"/>
      <c r="C42" s="33"/>
      <c r="D42" s="33"/>
      <c r="E42" s="43" t="s">
        <v>50</v>
      </c>
      <c r="F42" s="37">
        <v>30000</v>
      </c>
      <c r="G42" s="37">
        <v>30000</v>
      </c>
      <c r="H42" s="37">
        <v>30000</v>
      </c>
      <c r="I42" s="37"/>
      <c r="J42" s="37"/>
      <c r="K42" s="37"/>
      <c r="L42" s="37"/>
      <c r="M42" s="115"/>
      <c r="N42" s="116"/>
    </row>
    <row r="43" spans="1:14" s="44" customFormat="1" ht="15.75" customHeight="1">
      <c r="A43" s="30"/>
      <c r="B43" s="47">
        <v>750</v>
      </c>
      <c r="C43" s="47"/>
      <c r="D43" s="47"/>
      <c r="E43" s="48" t="s">
        <v>51</v>
      </c>
      <c r="F43" s="31">
        <f>F44</f>
        <v>12700</v>
      </c>
      <c r="G43" s="31">
        <f aca="true" t="shared" si="1" ref="G43:H45">G44</f>
        <v>12700</v>
      </c>
      <c r="H43" s="31">
        <f t="shared" si="1"/>
        <v>12700</v>
      </c>
      <c r="I43" s="31"/>
      <c r="J43" s="31"/>
      <c r="K43" s="31"/>
      <c r="L43" s="31"/>
      <c r="M43" s="119"/>
      <c r="N43" s="120"/>
    </row>
    <row r="44" spans="1:14" s="44" customFormat="1" ht="15.75" customHeight="1">
      <c r="A44" s="40"/>
      <c r="B44" s="41"/>
      <c r="C44" s="41">
        <v>75023</v>
      </c>
      <c r="D44" s="41"/>
      <c r="E44" s="35" t="s">
        <v>52</v>
      </c>
      <c r="F44" s="36">
        <f>F45</f>
        <v>12700</v>
      </c>
      <c r="G44" s="36">
        <f t="shared" si="1"/>
        <v>12700</v>
      </c>
      <c r="H44" s="36">
        <f t="shared" si="1"/>
        <v>12700</v>
      </c>
      <c r="I44" s="36"/>
      <c r="J44" s="36"/>
      <c r="K44" s="36"/>
      <c r="L44" s="36"/>
      <c r="M44" s="115"/>
      <c r="N44" s="116"/>
    </row>
    <row r="45" spans="1:14" ht="28.5" customHeight="1">
      <c r="A45" s="32"/>
      <c r="B45" s="33"/>
      <c r="C45" s="33"/>
      <c r="D45" s="41">
        <v>6060</v>
      </c>
      <c r="E45" s="43" t="s">
        <v>53</v>
      </c>
      <c r="F45" s="37">
        <v>12700</v>
      </c>
      <c r="G45" s="37">
        <f t="shared" si="1"/>
        <v>12700</v>
      </c>
      <c r="H45" s="37">
        <f t="shared" si="1"/>
        <v>12700</v>
      </c>
      <c r="I45" s="37"/>
      <c r="J45" s="37"/>
      <c r="K45" s="37"/>
      <c r="L45" s="37"/>
      <c r="M45" s="115"/>
      <c r="N45" s="116"/>
    </row>
    <row r="46" spans="1:14" ht="15" customHeight="1">
      <c r="A46" s="32">
        <v>15</v>
      </c>
      <c r="B46" s="33"/>
      <c r="C46" s="33"/>
      <c r="D46" s="33"/>
      <c r="E46" s="43" t="s">
        <v>54</v>
      </c>
      <c r="F46" s="37">
        <v>12700</v>
      </c>
      <c r="G46" s="37">
        <v>12700</v>
      </c>
      <c r="H46" s="37">
        <v>12700</v>
      </c>
      <c r="I46" s="37"/>
      <c r="J46" s="37"/>
      <c r="K46" s="37"/>
      <c r="L46" s="37"/>
      <c r="M46" s="115"/>
      <c r="N46" s="116"/>
    </row>
    <row r="47" spans="1:14" s="44" customFormat="1" ht="30" customHeight="1">
      <c r="A47" s="30"/>
      <c r="B47" s="47">
        <v>754</v>
      </c>
      <c r="C47" s="47"/>
      <c r="D47" s="47"/>
      <c r="E47" s="48" t="s">
        <v>55</v>
      </c>
      <c r="F47" s="31">
        <f>F48+F51+F54</f>
        <v>166000</v>
      </c>
      <c r="G47" s="31">
        <f>G48+G51+G54</f>
        <v>166000</v>
      </c>
      <c r="H47" s="31">
        <f>H48+H51+H54</f>
        <v>166000</v>
      </c>
      <c r="I47" s="49"/>
      <c r="J47" s="49"/>
      <c r="K47" s="31"/>
      <c r="L47" s="31"/>
      <c r="M47" s="119"/>
      <c r="N47" s="120"/>
    </row>
    <row r="48" spans="1:14" s="44" customFormat="1" ht="16.5" customHeight="1">
      <c r="A48" s="40"/>
      <c r="B48" s="41"/>
      <c r="C48" s="41">
        <v>75403</v>
      </c>
      <c r="D48" s="41"/>
      <c r="E48" s="35" t="s">
        <v>56</v>
      </c>
      <c r="F48" s="36">
        <f aca="true" t="shared" si="2" ref="F48:H49">F49</f>
        <v>0</v>
      </c>
      <c r="G48" s="36">
        <f t="shared" si="2"/>
        <v>0</v>
      </c>
      <c r="H48" s="36">
        <f t="shared" si="2"/>
        <v>0</v>
      </c>
      <c r="I48" s="38"/>
      <c r="J48" s="38"/>
      <c r="K48" s="36"/>
      <c r="L48" s="36"/>
      <c r="M48" s="115"/>
      <c r="N48" s="116"/>
    </row>
    <row r="49" spans="1:14" s="44" customFormat="1" ht="30" customHeight="1">
      <c r="A49" s="40"/>
      <c r="B49" s="41"/>
      <c r="C49" s="41"/>
      <c r="D49" s="41">
        <v>6060</v>
      </c>
      <c r="E49" s="43" t="s">
        <v>25</v>
      </c>
      <c r="F49" s="36">
        <f t="shared" si="2"/>
        <v>0</v>
      </c>
      <c r="G49" s="36">
        <f t="shared" si="2"/>
        <v>0</v>
      </c>
      <c r="H49" s="36">
        <f t="shared" si="2"/>
        <v>0</v>
      </c>
      <c r="I49" s="38"/>
      <c r="J49" s="38"/>
      <c r="K49" s="36"/>
      <c r="L49" s="36"/>
      <c r="M49" s="115"/>
      <c r="N49" s="116"/>
    </row>
    <row r="50" spans="1:14" ht="16.5" customHeight="1">
      <c r="A50" s="32">
        <v>16</v>
      </c>
      <c r="B50" s="33"/>
      <c r="C50" s="33"/>
      <c r="D50" s="33"/>
      <c r="E50" s="43" t="s">
        <v>57</v>
      </c>
      <c r="F50" s="37"/>
      <c r="G50" s="37"/>
      <c r="H50" s="37"/>
      <c r="I50" s="45"/>
      <c r="J50" s="45"/>
      <c r="K50" s="37"/>
      <c r="L50" s="37"/>
      <c r="M50" s="115"/>
      <c r="N50" s="116"/>
    </row>
    <row r="51" spans="1:14" s="44" customFormat="1" ht="15.75" customHeight="1">
      <c r="A51" s="40"/>
      <c r="B51" s="41"/>
      <c r="C51" s="41">
        <v>75414</v>
      </c>
      <c r="D51" s="41"/>
      <c r="E51" s="35" t="s">
        <v>58</v>
      </c>
      <c r="F51" s="36">
        <f>F52+F53</f>
        <v>30000</v>
      </c>
      <c r="G51" s="36">
        <f>G52+G53</f>
        <v>30000</v>
      </c>
      <c r="H51" s="36">
        <f>H52+H53</f>
        <v>30000</v>
      </c>
      <c r="I51" s="38"/>
      <c r="J51" s="38"/>
      <c r="K51" s="36"/>
      <c r="L51" s="36"/>
      <c r="M51" s="115"/>
      <c r="N51" s="116"/>
    </row>
    <row r="52" spans="1:14" ht="15" customHeight="1">
      <c r="A52" s="32">
        <v>17</v>
      </c>
      <c r="B52" s="33"/>
      <c r="C52" s="33"/>
      <c r="D52" s="41">
        <v>6060</v>
      </c>
      <c r="E52" s="43" t="s">
        <v>59</v>
      </c>
      <c r="F52" s="37">
        <v>5000</v>
      </c>
      <c r="G52" s="37">
        <v>5000</v>
      </c>
      <c r="H52" s="37">
        <v>5000</v>
      </c>
      <c r="I52" s="45"/>
      <c r="J52" s="45"/>
      <c r="K52" s="37"/>
      <c r="L52" s="37"/>
      <c r="M52" s="115"/>
      <c r="N52" s="116"/>
    </row>
    <row r="53" spans="1:14" ht="15.75" customHeight="1">
      <c r="A53" s="32">
        <v>18</v>
      </c>
      <c r="B53" s="33"/>
      <c r="C53" s="33"/>
      <c r="D53" s="41">
        <v>6050</v>
      </c>
      <c r="E53" s="43" t="s">
        <v>60</v>
      </c>
      <c r="F53" s="37">
        <f>G53+L53</f>
        <v>25000</v>
      </c>
      <c r="G53" s="37">
        <v>25000</v>
      </c>
      <c r="H53" s="37">
        <v>25000</v>
      </c>
      <c r="I53" s="37"/>
      <c r="J53" s="37"/>
      <c r="K53" s="37"/>
      <c r="L53" s="37"/>
      <c r="M53" s="115"/>
      <c r="N53" s="116"/>
    </row>
    <row r="54" spans="1:14" s="44" customFormat="1" ht="19.5" customHeight="1">
      <c r="A54" s="40"/>
      <c r="B54" s="41"/>
      <c r="C54" s="41">
        <v>75495</v>
      </c>
      <c r="D54" s="41"/>
      <c r="E54" s="35" t="s">
        <v>48</v>
      </c>
      <c r="F54" s="36">
        <f aca="true" t="shared" si="3" ref="F54:H55">F55</f>
        <v>136000</v>
      </c>
      <c r="G54" s="36">
        <f t="shared" si="3"/>
        <v>136000</v>
      </c>
      <c r="H54" s="36">
        <f t="shared" si="3"/>
        <v>136000</v>
      </c>
      <c r="I54" s="36"/>
      <c r="J54" s="36"/>
      <c r="K54" s="36"/>
      <c r="L54" s="36"/>
      <c r="M54" s="115"/>
      <c r="N54" s="116"/>
    </row>
    <row r="55" spans="1:14" ht="31.5" customHeight="1">
      <c r="A55" s="32">
        <v>19</v>
      </c>
      <c r="B55" s="33"/>
      <c r="C55" s="33"/>
      <c r="D55" s="59">
        <v>6050</v>
      </c>
      <c r="E55" s="43" t="s">
        <v>61</v>
      </c>
      <c r="F55" s="37">
        <f t="shared" si="3"/>
        <v>136000</v>
      </c>
      <c r="G55" s="37">
        <f t="shared" si="3"/>
        <v>136000</v>
      </c>
      <c r="H55" s="37">
        <f t="shared" si="3"/>
        <v>136000</v>
      </c>
      <c r="I55" s="37"/>
      <c r="J55" s="37"/>
      <c r="K55" s="37"/>
      <c r="L55" s="37"/>
      <c r="M55" s="115"/>
      <c r="N55" s="116"/>
    </row>
    <row r="56" spans="1:14" ht="29.25" customHeight="1">
      <c r="A56" s="32">
        <v>20</v>
      </c>
      <c r="B56" s="33"/>
      <c r="C56" s="33"/>
      <c r="D56" s="33"/>
      <c r="E56" s="43" t="s">
        <v>62</v>
      </c>
      <c r="F56" s="37">
        <v>136000</v>
      </c>
      <c r="G56" s="37">
        <v>136000</v>
      </c>
      <c r="H56" s="37">
        <v>136000</v>
      </c>
      <c r="I56" s="37"/>
      <c r="J56" s="37"/>
      <c r="K56" s="37"/>
      <c r="L56" s="37"/>
      <c r="M56" s="115"/>
      <c r="N56" s="116"/>
    </row>
    <row r="57" spans="1:14" ht="70.5" customHeight="1">
      <c r="A57" s="27"/>
      <c r="B57" s="47">
        <v>900</v>
      </c>
      <c r="C57" s="29"/>
      <c r="D57" s="29"/>
      <c r="E57" s="48" t="s">
        <v>63</v>
      </c>
      <c r="F57" s="31">
        <f>F62+F79+F76</f>
        <v>4605582</v>
      </c>
      <c r="G57" s="31">
        <f>G62+G79+G76</f>
        <v>4605582</v>
      </c>
      <c r="H57" s="31">
        <f>H62+H79+H76</f>
        <v>462325</v>
      </c>
      <c r="I57" s="62" t="s">
        <v>64</v>
      </c>
      <c r="J57" s="63"/>
      <c r="K57" s="63"/>
      <c r="L57" s="31"/>
      <c r="M57" s="119"/>
      <c r="N57" s="120"/>
    </row>
    <row r="58" spans="1:14" ht="13.5" customHeight="1">
      <c r="A58" s="32"/>
      <c r="B58" s="41"/>
      <c r="C58" s="33"/>
      <c r="D58" s="33"/>
      <c r="E58" s="35"/>
      <c r="F58" s="36"/>
      <c r="G58" s="36"/>
      <c r="H58" s="36"/>
      <c r="I58" s="64">
        <f>I59+I60+I61</f>
        <v>4143257</v>
      </c>
      <c r="J58" s="37"/>
      <c r="K58" s="37"/>
      <c r="L58" s="36"/>
      <c r="M58" s="115"/>
      <c r="N58" s="116"/>
    </row>
    <row r="59" spans="1:14" ht="13.5" customHeight="1">
      <c r="A59" s="32"/>
      <c r="B59" s="41"/>
      <c r="C59" s="33"/>
      <c r="D59" s="33"/>
      <c r="E59" s="35"/>
      <c r="F59" s="36"/>
      <c r="G59" s="36"/>
      <c r="H59" s="36"/>
      <c r="I59" s="64">
        <v>2698519</v>
      </c>
      <c r="J59" s="37"/>
      <c r="K59" s="37"/>
      <c r="L59" s="36"/>
      <c r="M59" s="115"/>
      <c r="N59" s="116"/>
    </row>
    <row r="60" spans="1:14" ht="14.25" customHeight="1">
      <c r="A60" s="32"/>
      <c r="B60" s="41"/>
      <c r="C60" s="33"/>
      <c r="D60" s="33"/>
      <c r="E60" s="35"/>
      <c r="F60" s="36"/>
      <c r="G60" s="36"/>
      <c r="H60" s="36"/>
      <c r="I60" s="64">
        <v>809000</v>
      </c>
      <c r="J60" s="37"/>
      <c r="K60" s="37"/>
      <c r="L60" s="36"/>
      <c r="M60" s="115"/>
      <c r="N60" s="116"/>
    </row>
    <row r="61" spans="1:14" ht="14.25" customHeight="1">
      <c r="A61" s="32"/>
      <c r="B61" s="41"/>
      <c r="C61" s="33"/>
      <c r="D61" s="33"/>
      <c r="E61" s="35"/>
      <c r="F61" s="36"/>
      <c r="G61" s="36"/>
      <c r="H61" s="36"/>
      <c r="I61" s="64">
        <v>635738</v>
      </c>
      <c r="J61" s="37"/>
      <c r="K61" s="37"/>
      <c r="L61" s="36"/>
      <c r="M61" s="39"/>
      <c r="N61" s="16"/>
    </row>
    <row r="62" spans="1:14" ht="18.75" customHeight="1">
      <c r="A62" s="32"/>
      <c r="B62" s="33"/>
      <c r="C62" s="41">
        <v>90001</v>
      </c>
      <c r="D62" s="33"/>
      <c r="E62" s="35" t="s">
        <v>65</v>
      </c>
      <c r="F62" s="36">
        <f>F63+F69+F71+F74</f>
        <v>4406582</v>
      </c>
      <c r="G62" s="36">
        <f>G63+G69+G71+G74</f>
        <v>4406582</v>
      </c>
      <c r="H62" s="36">
        <f>H63+H69+H71+H74</f>
        <v>349063</v>
      </c>
      <c r="I62" s="36">
        <f>I69+I72</f>
        <v>4057519</v>
      </c>
      <c r="J62" s="37"/>
      <c r="K62" s="37"/>
      <c r="L62" s="36"/>
      <c r="M62" s="115"/>
      <c r="N62" s="116"/>
    </row>
    <row r="63" spans="1:14" ht="28.5" customHeight="1">
      <c r="A63" s="32"/>
      <c r="B63" s="33"/>
      <c r="C63" s="33"/>
      <c r="D63" s="41">
        <v>6050</v>
      </c>
      <c r="E63" s="43" t="s">
        <v>61</v>
      </c>
      <c r="F63" s="36">
        <f>F64+F65+F66+F67+F68</f>
        <v>65000</v>
      </c>
      <c r="G63" s="36">
        <f>G64+G65+G66+G67+G68</f>
        <v>65000</v>
      </c>
      <c r="H63" s="36">
        <f>H64+H65+H66+H67+H68</f>
        <v>65000</v>
      </c>
      <c r="I63" s="37"/>
      <c r="J63" s="37"/>
      <c r="K63" s="37"/>
      <c r="L63" s="37"/>
      <c r="M63" s="115"/>
      <c r="N63" s="116"/>
    </row>
    <row r="64" spans="1:14" ht="18.75" customHeight="1">
      <c r="A64" s="32">
        <v>21</v>
      </c>
      <c r="B64" s="33"/>
      <c r="C64" s="33"/>
      <c r="D64" s="41"/>
      <c r="E64" s="43" t="s">
        <v>66</v>
      </c>
      <c r="F64" s="37">
        <f>G64+L64</f>
        <v>5000</v>
      </c>
      <c r="G64" s="37">
        <v>5000</v>
      </c>
      <c r="H64" s="37">
        <v>5000</v>
      </c>
      <c r="I64" s="37"/>
      <c r="J64" s="37"/>
      <c r="K64" s="37"/>
      <c r="L64" s="37"/>
      <c r="M64" s="115"/>
      <c r="N64" s="116"/>
    </row>
    <row r="65" spans="1:14" ht="16.5" customHeight="1">
      <c r="A65" s="32">
        <v>22</v>
      </c>
      <c r="B65" s="33"/>
      <c r="C65" s="33"/>
      <c r="D65" s="41"/>
      <c r="E65" s="43" t="s">
        <v>67</v>
      </c>
      <c r="F65" s="37">
        <f>G65+L65</f>
        <v>15000</v>
      </c>
      <c r="G65" s="37">
        <v>15000</v>
      </c>
      <c r="H65" s="37">
        <v>15000</v>
      </c>
      <c r="I65" s="37"/>
      <c r="J65" s="37"/>
      <c r="K65" s="37"/>
      <c r="L65" s="37"/>
      <c r="M65" s="115"/>
      <c r="N65" s="116"/>
    </row>
    <row r="66" spans="1:14" ht="16.5" customHeight="1">
      <c r="A66" s="32">
        <v>23</v>
      </c>
      <c r="B66" s="33"/>
      <c r="C66" s="33"/>
      <c r="D66" s="41"/>
      <c r="E66" s="43" t="s">
        <v>68</v>
      </c>
      <c r="F66" s="37">
        <f>G66+L66</f>
        <v>15000</v>
      </c>
      <c r="G66" s="37">
        <v>15000</v>
      </c>
      <c r="H66" s="37">
        <v>15000</v>
      </c>
      <c r="I66" s="37"/>
      <c r="J66" s="37"/>
      <c r="K66" s="37"/>
      <c r="L66" s="37"/>
      <c r="M66" s="115"/>
      <c r="N66" s="116"/>
    </row>
    <row r="67" spans="1:14" ht="26.25" customHeight="1">
      <c r="A67" s="32">
        <v>24</v>
      </c>
      <c r="B67" s="33"/>
      <c r="C67" s="33"/>
      <c r="D67" s="41"/>
      <c r="E67" s="43" t="s">
        <v>69</v>
      </c>
      <c r="F67" s="37">
        <f>G67+L67</f>
        <v>20000</v>
      </c>
      <c r="G67" s="37">
        <v>20000</v>
      </c>
      <c r="H67" s="37">
        <v>20000</v>
      </c>
      <c r="I67" s="37"/>
      <c r="J67" s="37"/>
      <c r="K67" s="37"/>
      <c r="L67" s="37"/>
      <c r="M67" s="115"/>
      <c r="N67" s="116"/>
    </row>
    <row r="68" spans="1:14" ht="28.5" customHeight="1">
      <c r="A68" s="32">
        <v>25</v>
      </c>
      <c r="B68" s="33"/>
      <c r="C68" s="33"/>
      <c r="D68" s="41"/>
      <c r="E68" s="43" t="s">
        <v>70</v>
      </c>
      <c r="F68" s="37">
        <f>G68+L68</f>
        <v>10000</v>
      </c>
      <c r="G68" s="37">
        <v>10000</v>
      </c>
      <c r="H68" s="37">
        <v>10000</v>
      </c>
      <c r="I68" s="37"/>
      <c r="J68" s="37"/>
      <c r="K68" s="37"/>
      <c r="L68" s="37"/>
      <c r="M68" s="115"/>
      <c r="N68" s="116"/>
    </row>
    <row r="69" spans="1:14" ht="32.25" customHeight="1">
      <c r="A69" s="32"/>
      <c r="B69" s="33"/>
      <c r="C69" s="41"/>
      <c r="D69" s="41">
        <v>6058</v>
      </c>
      <c r="E69" s="43" t="s">
        <v>71</v>
      </c>
      <c r="F69" s="36">
        <f>F70</f>
        <v>2698519</v>
      </c>
      <c r="G69" s="36">
        <f>G70</f>
        <v>2698519</v>
      </c>
      <c r="H69" s="36">
        <f>H70</f>
        <v>0</v>
      </c>
      <c r="I69" s="36">
        <f>I70</f>
        <v>2698519</v>
      </c>
      <c r="J69" s="37"/>
      <c r="K69" s="37"/>
      <c r="L69" s="37"/>
      <c r="M69" s="123" t="s">
        <v>72</v>
      </c>
      <c r="N69" s="116"/>
    </row>
    <row r="70" spans="1:14" ht="58.5" customHeight="1">
      <c r="A70" s="32">
        <v>26</v>
      </c>
      <c r="B70" s="33"/>
      <c r="C70" s="33"/>
      <c r="D70" s="41"/>
      <c r="E70" s="51" t="s">
        <v>73</v>
      </c>
      <c r="F70" s="37">
        <f>G70+L70</f>
        <v>2698519</v>
      </c>
      <c r="G70" s="37">
        <v>2698519</v>
      </c>
      <c r="H70" s="37"/>
      <c r="I70" s="45">
        <v>2698519</v>
      </c>
      <c r="J70" s="37"/>
      <c r="K70" s="37"/>
      <c r="L70" s="37"/>
      <c r="M70" s="123">
        <v>2698519</v>
      </c>
      <c r="N70" s="116"/>
    </row>
    <row r="71" spans="1:14" ht="42.75" customHeight="1">
      <c r="A71" s="32"/>
      <c r="B71" s="33"/>
      <c r="C71" s="41"/>
      <c r="D71" s="41">
        <v>6059</v>
      </c>
      <c r="E71" s="43" t="s">
        <v>74</v>
      </c>
      <c r="F71" s="36">
        <f>F73</f>
        <v>1603063</v>
      </c>
      <c r="G71" s="36">
        <f>G73</f>
        <v>1603063</v>
      </c>
      <c r="H71" s="36">
        <f>H73</f>
        <v>244063</v>
      </c>
      <c r="I71" s="65" t="s">
        <v>75</v>
      </c>
      <c r="J71" s="37"/>
      <c r="K71" s="37"/>
      <c r="L71" s="37"/>
      <c r="M71" s="123">
        <v>809000</v>
      </c>
      <c r="N71" s="124"/>
    </row>
    <row r="72" spans="1:14" ht="12.75" customHeight="1">
      <c r="A72" s="32"/>
      <c r="B72" s="33"/>
      <c r="C72" s="41"/>
      <c r="D72" s="41"/>
      <c r="E72" s="43"/>
      <c r="F72" s="36"/>
      <c r="G72" s="36"/>
      <c r="H72" s="36"/>
      <c r="I72" s="66">
        <v>1359000</v>
      </c>
      <c r="J72" s="37"/>
      <c r="K72" s="37"/>
      <c r="L72" s="37"/>
      <c r="M72" s="115"/>
      <c r="N72" s="116"/>
    </row>
    <row r="73" spans="1:14" ht="59.25" customHeight="1">
      <c r="A73" s="32">
        <v>27</v>
      </c>
      <c r="B73" s="33"/>
      <c r="C73" s="33"/>
      <c r="D73" s="41"/>
      <c r="E73" s="51" t="s">
        <v>76</v>
      </c>
      <c r="F73" s="37">
        <f>G73+L73</f>
        <v>1603063</v>
      </c>
      <c r="G73" s="37">
        <v>1603063</v>
      </c>
      <c r="H73" s="37">
        <v>244063</v>
      </c>
      <c r="I73" s="45" t="s">
        <v>77</v>
      </c>
      <c r="J73" s="37"/>
      <c r="K73" s="37"/>
      <c r="L73" s="37"/>
      <c r="M73" s="123">
        <v>809000</v>
      </c>
      <c r="N73" s="124"/>
    </row>
    <row r="74" spans="1:14" ht="18" customHeight="1">
      <c r="A74" s="32"/>
      <c r="B74" s="33"/>
      <c r="C74" s="41"/>
      <c r="D74" s="41">
        <v>6060</v>
      </c>
      <c r="E74" s="43" t="s">
        <v>78</v>
      </c>
      <c r="F74" s="36">
        <f>F75</f>
        <v>40000</v>
      </c>
      <c r="G74" s="36">
        <f>G75</f>
        <v>40000</v>
      </c>
      <c r="H74" s="36">
        <f>H75</f>
        <v>40000</v>
      </c>
      <c r="I74" s="37"/>
      <c r="J74" s="37"/>
      <c r="K74" s="37"/>
      <c r="L74" s="37"/>
      <c r="M74" s="115"/>
      <c r="N74" s="116"/>
    </row>
    <row r="75" spans="1:14" ht="16.5" customHeight="1">
      <c r="A75" s="32">
        <v>28</v>
      </c>
      <c r="B75" s="33"/>
      <c r="C75" s="33"/>
      <c r="D75" s="41"/>
      <c r="E75" s="43" t="s">
        <v>79</v>
      </c>
      <c r="F75" s="37">
        <f>G75+L75</f>
        <v>40000</v>
      </c>
      <c r="G75" s="37">
        <f>H75+M75</f>
        <v>40000</v>
      </c>
      <c r="H75" s="37">
        <v>40000</v>
      </c>
      <c r="I75" s="37"/>
      <c r="J75" s="37"/>
      <c r="K75" s="37"/>
      <c r="L75" s="37"/>
      <c r="M75" s="115"/>
      <c r="N75" s="116"/>
    </row>
    <row r="76" spans="1:14" ht="16.5" customHeight="1">
      <c r="A76" s="32"/>
      <c r="B76" s="33"/>
      <c r="C76" s="41">
        <v>90015</v>
      </c>
      <c r="D76" s="33"/>
      <c r="E76" s="35" t="s">
        <v>80</v>
      </c>
      <c r="F76" s="36">
        <f aca="true" t="shared" si="4" ref="F76:I77">F77</f>
        <v>180000</v>
      </c>
      <c r="G76" s="36">
        <f t="shared" si="4"/>
        <v>180000</v>
      </c>
      <c r="H76" s="36">
        <f t="shared" si="4"/>
        <v>94262</v>
      </c>
      <c r="I76" s="36">
        <f t="shared" si="4"/>
        <v>85738</v>
      </c>
      <c r="J76" s="36"/>
      <c r="K76" s="36"/>
      <c r="L76" s="36"/>
      <c r="M76" s="125">
        <f>M77</f>
        <v>36000</v>
      </c>
      <c r="N76" s="126"/>
    </row>
    <row r="77" spans="1:14" ht="16.5" customHeight="1">
      <c r="A77" s="32"/>
      <c r="B77" s="33"/>
      <c r="C77" s="41"/>
      <c r="D77" s="41">
        <v>6050</v>
      </c>
      <c r="E77" s="43" t="s">
        <v>81</v>
      </c>
      <c r="F77" s="36">
        <f t="shared" si="4"/>
        <v>180000</v>
      </c>
      <c r="G77" s="36">
        <f t="shared" si="4"/>
        <v>180000</v>
      </c>
      <c r="H77" s="36">
        <f t="shared" si="4"/>
        <v>94262</v>
      </c>
      <c r="I77" s="36">
        <f t="shared" si="4"/>
        <v>85738</v>
      </c>
      <c r="J77" s="36"/>
      <c r="K77" s="36"/>
      <c r="L77" s="36"/>
      <c r="M77" s="125">
        <f>M78</f>
        <v>36000</v>
      </c>
      <c r="N77" s="126"/>
    </row>
    <row r="78" spans="1:14" ht="15.75" customHeight="1">
      <c r="A78" s="32"/>
      <c r="B78" s="33"/>
      <c r="C78" s="67"/>
      <c r="D78" s="67"/>
      <c r="E78" s="51" t="s">
        <v>82</v>
      </c>
      <c r="F78" s="68">
        <v>180000</v>
      </c>
      <c r="G78" s="68">
        <v>180000</v>
      </c>
      <c r="H78" s="68">
        <v>94262</v>
      </c>
      <c r="I78" s="68">
        <v>85738</v>
      </c>
      <c r="J78" s="68"/>
      <c r="K78" s="68"/>
      <c r="L78" s="68"/>
      <c r="M78" s="127">
        <v>36000</v>
      </c>
      <c r="N78" s="128"/>
    </row>
    <row r="79" spans="1:14" s="44" customFormat="1" ht="16.5" customHeight="1">
      <c r="A79" s="40"/>
      <c r="B79" s="41"/>
      <c r="C79" s="41">
        <v>90095</v>
      </c>
      <c r="D79" s="41"/>
      <c r="E79" s="35" t="s">
        <v>48</v>
      </c>
      <c r="F79" s="36">
        <f>F80</f>
        <v>19000</v>
      </c>
      <c r="G79" s="36">
        <f>G80</f>
        <v>19000</v>
      </c>
      <c r="H79" s="36">
        <f>H80</f>
        <v>19000</v>
      </c>
      <c r="I79" s="36"/>
      <c r="J79" s="36"/>
      <c r="K79" s="36"/>
      <c r="L79" s="36"/>
      <c r="M79" s="115"/>
      <c r="N79" s="116"/>
    </row>
    <row r="80" spans="1:14" ht="29.25" customHeight="1">
      <c r="A80" s="32"/>
      <c r="B80" s="33"/>
      <c r="C80" s="33"/>
      <c r="D80" s="41">
        <v>6050</v>
      </c>
      <c r="E80" s="43" t="s">
        <v>61</v>
      </c>
      <c r="F80" s="36">
        <f>F81+F82</f>
        <v>19000</v>
      </c>
      <c r="G80" s="36">
        <f>G81+G82</f>
        <v>19000</v>
      </c>
      <c r="H80" s="36">
        <f>H81+H82</f>
        <v>19000</v>
      </c>
      <c r="I80" s="37"/>
      <c r="J80" s="37"/>
      <c r="K80" s="37"/>
      <c r="L80" s="37"/>
      <c r="M80" s="115"/>
      <c r="N80" s="116"/>
    </row>
    <row r="81" spans="1:14" ht="29.25" customHeight="1">
      <c r="A81" s="32">
        <v>29</v>
      </c>
      <c r="B81" s="33"/>
      <c r="C81" s="33"/>
      <c r="D81" s="41"/>
      <c r="E81" s="43" t="s">
        <v>83</v>
      </c>
      <c r="F81" s="37">
        <f>G81+L81</f>
        <v>16000</v>
      </c>
      <c r="G81" s="37">
        <v>16000</v>
      </c>
      <c r="H81" s="37">
        <v>16000</v>
      </c>
      <c r="I81" s="37"/>
      <c r="J81" s="37"/>
      <c r="K81" s="37"/>
      <c r="L81" s="37"/>
      <c r="M81" s="115"/>
      <c r="N81" s="116"/>
    </row>
    <row r="82" spans="1:14" ht="31.5" customHeight="1">
      <c r="A82" s="32">
        <v>31</v>
      </c>
      <c r="B82" s="33"/>
      <c r="C82" s="33"/>
      <c r="D82" s="41"/>
      <c r="E82" s="43" t="s">
        <v>84</v>
      </c>
      <c r="F82" s="37">
        <v>3000</v>
      </c>
      <c r="G82" s="37">
        <v>3000</v>
      </c>
      <c r="H82" s="37">
        <v>3000</v>
      </c>
      <c r="I82" s="37"/>
      <c r="J82" s="37"/>
      <c r="K82" s="37"/>
      <c r="L82" s="37"/>
      <c r="M82" s="115"/>
      <c r="N82" s="116"/>
    </row>
    <row r="83" spans="1:14" s="44" customFormat="1" ht="41.25" customHeight="1">
      <c r="A83" s="30"/>
      <c r="B83" s="47">
        <v>921</v>
      </c>
      <c r="C83" s="47"/>
      <c r="D83" s="47"/>
      <c r="E83" s="48" t="s">
        <v>85</v>
      </c>
      <c r="F83" s="31">
        <f>F85</f>
        <v>86020</v>
      </c>
      <c r="G83" s="31">
        <f>G85</f>
        <v>86020</v>
      </c>
      <c r="H83" s="31">
        <f>H85</f>
        <v>41204</v>
      </c>
      <c r="I83" s="49" t="s">
        <v>86</v>
      </c>
      <c r="J83" s="31"/>
      <c r="K83" s="31"/>
      <c r="L83" s="31"/>
      <c r="M83" s="121" t="s">
        <v>87</v>
      </c>
      <c r="N83" s="122"/>
    </row>
    <row r="84" spans="1:14" s="44" customFormat="1" ht="13.5" customHeight="1">
      <c r="A84" s="40"/>
      <c r="B84" s="41"/>
      <c r="C84" s="41"/>
      <c r="D84" s="41"/>
      <c r="E84" s="35"/>
      <c r="F84" s="36"/>
      <c r="G84" s="36"/>
      <c r="H84" s="36"/>
      <c r="I84" s="38">
        <v>44816</v>
      </c>
      <c r="J84" s="36"/>
      <c r="K84" s="36"/>
      <c r="L84" s="36"/>
      <c r="M84" s="123"/>
      <c r="N84" s="124"/>
    </row>
    <row r="85" spans="1:14" s="44" customFormat="1" ht="39.75" customHeight="1">
      <c r="A85" s="40"/>
      <c r="B85" s="41"/>
      <c r="C85" s="41">
        <v>92109</v>
      </c>
      <c r="D85" s="41"/>
      <c r="E85" s="35" t="s">
        <v>88</v>
      </c>
      <c r="F85" s="36">
        <f>F86+F88+F87</f>
        <v>86020</v>
      </c>
      <c r="G85" s="36">
        <f>G86+G88+G87</f>
        <v>86020</v>
      </c>
      <c r="H85" s="36">
        <f>H86+H88+H87</f>
        <v>41204</v>
      </c>
      <c r="I85" s="45" t="s">
        <v>89</v>
      </c>
      <c r="J85" s="36"/>
      <c r="K85" s="36"/>
      <c r="L85" s="36"/>
      <c r="M85" s="123" t="s">
        <v>90</v>
      </c>
      <c r="N85" s="124"/>
    </row>
    <row r="86" spans="1:14" ht="39.75" customHeight="1">
      <c r="A86" s="32">
        <v>30</v>
      </c>
      <c r="B86" s="33"/>
      <c r="C86" s="33"/>
      <c r="D86" s="41">
        <v>6058</v>
      </c>
      <c r="E86" s="43" t="s">
        <v>91</v>
      </c>
      <c r="F86" s="37">
        <v>44816</v>
      </c>
      <c r="G86" s="37">
        <v>44816</v>
      </c>
      <c r="H86" s="37"/>
      <c r="I86" s="45" t="s">
        <v>89</v>
      </c>
      <c r="J86" s="37"/>
      <c r="K86" s="37"/>
      <c r="L86" s="37"/>
      <c r="M86" s="115" t="s">
        <v>90</v>
      </c>
      <c r="N86" s="116"/>
    </row>
    <row r="87" spans="1:14" ht="27.75" customHeight="1">
      <c r="A87" s="32">
        <v>31</v>
      </c>
      <c r="B87" s="33"/>
      <c r="C87" s="33"/>
      <c r="D87" s="41">
        <v>6059</v>
      </c>
      <c r="E87" s="43" t="s">
        <v>91</v>
      </c>
      <c r="F87" s="37">
        <v>11204</v>
      </c>
      <c r="G87" s="37">
        <v>11204</v>
      </c>
      <c r="H87" s="37">
        <v>11204</v>
      </c>
      <c r="I87" s="45"/>
      <c r="J87" s="37"/>
      <c r="K87" s="37"/>
      <c r="L87" s="37"/>
      <c r="M87" s="117"/>
      <c r="N87" s="118"/>
    </row>
    <row r="88" spans="1:14" ht="78" customHeight="1">
      <c r="A88" s="32">
        <v>32</v>
      </c>
      <c r="B88" s="33"/>
      <c r="C88" s="33"/>
      <c r="D88" s="41">
        <v>6050</v>
      </c>
      <c r="E88" s="43" t="s">
        <v>92</v>
      </c>
      <c r="F88" s="37">
        <v>30000</v>
      </c>
      <c r="G88" s="37">
        <v>30000</v>
      </c>
      <c r="H88" s="37">
        <v>30000</v>
      </c>
      <c r="I88" s="45"/>
      <c r="J88" s="37"/>
      <c r="K88" s="37"/>
      <c r="L88" s="37"/>
      <c r="M88" s="115"/>
      <c r="N88" s="116"/>
    </row>
    <row r="89" spans="1:14" ht="24" customHeight="1">
      <c r="A89" s="32">
        <v>33</v>
      </c>
      <c r="B89" s="33"/>
      <c r="C89" s="33"/>
      <c r="D89" s="41"/>
      <c r="E89" s="51" t="s">
        <v>93</v>
      </c>
      <c r="F89" s="37"/>
      <c r="G89" s="37"/>
      <c r="H89" s="37"/>
      <c r="I89" s="37"/>
      <c r="J89" s="37"/>
      <c r="K89" s="37"/>
      <c r="L89" s="37"/>
      <c r="M89" s="115"/>
      <c r="N89" s="116"/>
    </row>
    <row r="90" spans="1:14" s="44" customFormat="1" ht="17.25" customHeight="1">
      <c r="A90" s="30"/>
      <c r="B90" s="47">
        <v>926</v>
      </c>
      <c r="C90" s="47"/>
      <c r="D90" s="47"/>
      <c r="E90" s="48" t="s">
        <v>94</v>
      </c>
      <c r="F90" s="31">
        <f aca="true" t="shared" si="5" ref="F90:H91">F91</f>
        <v>23000</v>
      </c>
      <c r="G90" s="31">
        <f t="shared" si="5"/>
        <v>23000</v>
      </c>
      <c r="H90" s="31">
        <f t="shared" si="5"/>
        <v>23000</v>
      </c>
      <c r="I90" s="31"/>
      <c r="J90" s="31"/>
      <c r="K90" s="31"/>
      <c r="L90" s="31"/>
      <c r="M90" s="119"/>
      <c r="N90" s="120"/>
    </row>
    <row r="91" spans="1:14" s="44" customFormat="1" ht="16.5" customHeight="1">
      <c r="A91" s="40"/>
      <c r="B91" s="41"/>
      <c r="C91" s="41">
        <v>92605</v>
      </c>
      <c r="D91" s="41"/>
      <c r="E91" s="35" t="s">
        <v>95</v>
      </c>
      <c r="F91" s="36">
        <f t="shared" si="5"/>
        <v>23000</v>
      </c>
      <c r="G91" s="36">
        <f t="shared" si="5"/>
        <v>23000</v>
      </c>
      <c r="H91" s="36">
        <f t="shared" si="5"/>
        <v>23000</v>
      </c>
      <c r="I91" s="36"/>
      <c r="J91" s="36"/>
      <c r="K91" s="36"/>
      <c r="L91" s="36"/>
      <c r="M91" s="115"/>
      <c r="N91" s="116"/>
    </row>
    <row r="92" spans="1:15" ht="27.75" customHeight="1">
      <c r="A92" s="32"/>
      <c r="B92" s="33"/>
      <c r="C92" s="33"/>
      <c r="D92" s="41">
        <v>6050</v>
      </c>
      <c r="E92" s="43" t="s">
        <v>49</v>
      </c>
      <c r="F92" s="36">
        <f>F93+F94</f>
        <v>23000</v>
      </c>
      <c r="G92" s="36">
        <f>G93+G94</f>
        <v>23000</v>
      </c>
      <c r="H92" s="36">
        <f>H93+H94</f>
        <v>23000</v>
      </c>
      <c r="I92" s="36"/>
      <c r="J92" s="37"/>
      <c r="K92" s="37"/>
      <c r="L92" s="36"/>
      <c r="M92" s="115"/>
      <c r="N92" s="116"/>
      <c r="O92" s="22"/>
    </row>
    <row r="93" spans="1:15" ht="15" customHeight="1">
      <c r="A93" s="32"/>
      <c r="B93" s="33"/>
      <c r="C93" s="33"/>
      <c r="D93" s="41"/>
      <c r="E93" s="43" t="s">
        <v>96</v>
      </c>
      <c r="F93" s="61">
        <v>3000</v>
      </c>
      <c r="G93" s="61">
        <v>3000</v>
      </c>
      <c r="H93" s="61">
        <v>3000</v>
      </c>
      <c r="I93" s="36"/>
      <c r="J93" s="37"/>
      <c r="K93" s="37"/>
      <c r="L93" s="36"/>
      <c r="M93" s="117"/>
      <c r="N93" s="118"/>
      <c r="O93" s="22"/>
    </row>
    <row r="94" spans="1:14" ht="14.25" customHeight="1">
      <c r="A94" s="32">
        <v>34</v>
      </c>
      <c r="B94" s="33"/>
      <c r="C94" s="33"/>
      <c r="D94" s="33"/>
      <c r="E94" s="43" t="s">
        <v>97</v>
      </c>
      <c r="F94" s="37">
        <v>20000</v>
      </c>
      <c r="G94" s="37">
        <v>20000</v>
      </c>
      <c r="H94" s="37">
        <v>20000</v>
      </c>
      <c r="I94" s="37"/>
      <c r="J94" s="37"/>
      <c r="K94" s="37"/>
      <c r="L94" s="37"/>
      <c r="M94" s="115"/>
      <c r="N94" s="116"/>
    </row>
    <row r="95" spans="1:14" s="76" customFormat="1" ht="79.5" customHeight="1">
      <c r="A95" s="69"/>
      <c r="B95" s="70"/>
      <c r="C95" s="70"/>
      <c r="D95" s="70"/>
      <c r="E95" s="71" t="s">
        <v>98</v>
      </c>
      <c r="F95" s="72">
        <f>F11+F17+F26+F43+F47+F57+F83+F90</f>
        <v>5715041</v>
      </c>
      <c r="G95" s="72">
        <f>G11+G17+G26+G43+G47+G57+G83+G90</f>
        <v>5715041</v>
      </c>
      <c r="H95" s="72">
        <f>H11+H17+H26+H43+H47+H57+H83+H90</f>
        <v>1020617</v>
      </c>
      <c r="I95" s="38" t="s">
        <v>99</v>
      </c>
      <c r="J95" s="73"/>
      <c r="K95" s="74"/>
      <c r="L95" s="75"/>
      <c r="M95" s="115"/>
      <c r="N95" s="116"/>
    </row>
    <row r="96" spans="1:14" s="76" customFormat="1" ht="13.5" customHeight="1">
      <c r="A96" s="69"/>
      <c r="B96" s="70"/>
      <c r="C96" s="70"/>
      <c r="D96" s="70"/>
      <c r="E96" s="71"/>
      <c r="F96" s="72"/>
      <c r="G96" s="72"/>
      <c r="H96" s="72"/>
      <c r="I96" s="38">
        <f>I97+I98+I99+I100</f>
        <v>4694424</v>
      </c>
      <c r="J96" s="73"/>
      <c r="K96" s="74"/>
      <c r="L96" s="75"/>
      <c r="M96" s="115"/>
      <c r="N96" s="116"/>
    </row>
    <row r="97" spans="1:14" s="76" customFormat="1" ht="13.5" customHeight="1">
      <c r="A97" s="69"/>
      <c r="B97" s="70"/>
      <c r="C97" s="70"/>
      <c r="D97" s="70"/>
      <c r="E97" s="71"/>
      <c r="F97" s="72"/>
      <c r="G97" s="72"/>
      <c r="H97" s="77" t="s">
        <v>100</v>
      </c>
      <c r="I97" s="45">
        <v>2698519</v>
      </c>
      <c r="J97" s="73"/>
      <c r="K97" s="74"/>
      <c r="L97" s="75"/>
      <c r="M97" s="115"/>
      <c r="N97" s="116"/>
    </row>
    <row r="98" spans="1:14" s="76" customFormat="1" ht="13.5" customHeight="1">
      <c r="A98" s="69"/>
      <c r="B98" s="70"/>
      <c r="C98" s="70"/>
      <c r="D98" s="70"/>
      <c r="E98" s="71"/>
      <c r="F98" s="72"/>
      <c r="G98" s="72"/>
      <c r="H98" s="77" t="s">
        <v>101</v>
      </c>
      <c r="I98" s="45">
        <v>151167</v>
      </c>
      <c r="J98" s="73"/>
      <c r="K98" s="74"/>
      <c r="L98" s="75"/>
      <c r="M98" s="115"/>
      <c r="N98" s="116"/>
    </row>
    <row r="99" spans="1:14" s="76" customFormat="1" ht="13.5" customHeight="1">
      <c r="A99" s="69"/>
      <c r="B99" s="70"/>
      <c r="C99" s="70"/>
      <c r="D99" s="70"/>
      <c r="E99" s="71"/>
      <c r="F99" s="72"/>
      <c r="G99" s="72"/>
      <c r="H99" s="77" t="s">
        <v>102</v>
      </c>
      <c r="I99" s="45">
        <v>809000</v>
      </c>
      <c r="J99" s="73"/>
      <c r="K99" s="74"/>
      <c r="L99" s="75"/>
      <c r="M99" s="115"/>
      <c r="N99" s="116"/>
    </row>
    <row r="100" spans="1:14" s="76" customFormat="1" ht="14.25" customHeight="1">
      <c r="A100" s="69"/>
      <c r="B100" s="70"/>
      <c r="C100" s="70"/>
      <c r="D100" s="70"/>
      <c r="E100" s="71"/>
      <c r="F100" s="72"/>
      <c r="G100" s="72"/>
      <c r="H100" s="77" t="s">
        <v>103</v>
      </c>
      <c r="I100" s="78">
        <v>1035738</v>
      </c>
      <c r="J100" s="73"/>
      <c r="K100" s="74"/>
      <c r="L100" s="75"/>
      <c r="M100" s="115"/>
      <c r="N100" s="116"/>
    </row>
    <row r="101" spans="1:14" s="76" customFormat="1" ht="14.25" customHeight="1">
      <c r="A101" s="79"/>
      <c r="B101" s="80"/>
      <c r="C101" s="80"/>
      <c r="D101" s="80"/>
      <c r="E101" s="81"/>
      <c r="F101" s="82"/>
      <c r="G101" s="82"/>
      <c r="H101" s="82"/>
      <c r="I101" s="83"/>
      <c r="J101" s="84"/>
      <c r="K101" s="85"/>
      <c r="L101" s="86"/>
      <c r="M101" s="87"/>
      <c r="N101" s="87"/>
    </row>
    <row r="102" ht="12.75">
      <c r="A102" s="1" t="s">
        <v>104</v>
      </c>
    </row>
    <row r="103" spans="1:5" ht="12.75">
      <c r="A103" s="3" t="s">
        <v>105</v>
      </c>
      <c r="B103" s="3"/>
      <c r="C103" s="3"/>
      <c r="D103" s="3"/>
      <c r="E103" s="3"/>
    </row>
    <row r="104" spans="1:5" ht="12.75">
      <c r="A104" s="3" t="s">
        <v>106</v>
      </c>
      <c r="B104" s="3"/>
      <c r="C104" s="3"/>
      <c r="D104" s="3"/>
      <c r="E104" s="3"/>
    </row>
    <row r="105" spans="1:5" ht="12.75">
      <c r="A105" s="3" t="s">
        <v>107</v>
      </c>
      <c r="B105" s="3"/>
      <c r="C105" s="3"/>
      <c r="D105" s="3"/>
      <c r="E105" s="3"/>
    </row>
    <row r="106" spans="1:5" ht="12.75">
      <c r="A106" s="3" t="s">
        <v>108</v>
      </c>
      <c r="B106" s="3"/>
      <c r="C106" s="3"/>
      <c r="D106" s="3"/>
      <c r="E106" s="3"/>
    </row>
  </sheetData>
  <sheetProtection/>
  <mergeCells count="94">
    <mergeCell ref="G7:N7"/>
    <mergeCell ref="H8:M8"/>
    <mergeCell ref="M9:N9"/>
    <mergeCell ref="M10:N10"/>
    <mergeCell ref="I1:N1"/>
    <mergeCell ref="K2:N2"/>
    <mergeCell ref="A4:N4"/>
    <mergeCell ref="M6:N6"/>
    <mergeCell ref="M15:N15"/>
    <mergeCell ref="M16:N16"/>
    <mergeCell ref="M17:N17"/>
    <mergeCell ref="M18:N18"/>
    <mergeCell ref="M11:N11"/>
    <mergeCell ref="M12:N12"/>
    <mergeCell ref="M13:N13"/>
    <mergeCell ref="M14:N14"/>
    <mergeCell ref="M23:N23"/>
    <mergeCell ref="M24:N24"/>
    <mergeCell ref="M25:N25"/>
    <mergeCell ref="M27:N27"/>
    <mergeCell ref="M19:N19"/>
    <mergeCell ref="M20:N20"/>
    <mergeCell ref="M21:N21"/>
    <mergeCell ref="M22:N22"/>
    <mergeCell ref="M32:N32"/>
    <mergeCell ref="M34:N34"/>
    <mergeCell ref="M35:N35"/>
    <mergeCell ref="M37:N37"/>
    <mergeCell ref="M28:N28"/>
    <mergeCell ref="M29:N29"/>
    <mergeCell ref="M30:N30"/>
    <mergeCell ref="M31:N31"/>
    <mergeCell ref="M42:N42"/>
    <mergeCell ref="M43:N43"/>
    <mergeCell ref="M44:N44"/>
    <mergeCell ref="M45:N45"/>
    <mergeCell ref="M38:N38"/>
    <mergeCell ref="M39:N39"/>
    <mergeCell ref="M40:N40"/>
    <mergeCell ref="M41:N41"/>
    <mergeCell ref="M50:N50"/>
    <mergeCell ref="M51:N51"/>
    <mergeCell ref="M52:N52"/>
    <mergeCell ref="M53:N53"/>
    <mergeCell ref="M46:N46"/>
    <mergeCell ref="M47:N47"/>
    <mergeCell ref="M48:N48"/>
    <mergeCell ref="M49:N49"/>
    <mergeCell ref="M58:N58"/>
    <mergeCell ref="M59:N59"/>
    <mergeCell ref="M60:N60"/>
    <mergeCell ref="M62:N62"/>
    <mergeCell ref="M54:N54"/>
    <mergeCell ref="M55:N55"/>
    <mergeCell ref="M56:N56"/>
    <mergeCell ref="M57:N57"/>
    <mergeCell ref="M67:N67"/>
    <mergeCell ref="M68:N68"/>
    <mergeCell ref="M69:N69"/>
    <mergeCell ref="M70:N70"/>
    <mergeCell ref="M63:N63"/>
    <mergeCell ref="M64:N64"/>
    <mergeCell ref="M65:N65"/>
    <mergeCell ref="M66:N66"/>
    <mergeCell ref="M75:N75"/>
    <mergeCell ref="M76:N76"/>
    <mergeCell ref="M77:N77"/>
    <mergeCell ref="M78:N78"/>
    <mergeCell ref="M71:N71"/>
    <mergeCell ref="M72:N72"/>
    <mergeCell ref="M73:N73"/>
    <mergeCell ref="M74:N74"/>
    <mergeCell ref="M83:N83"/>
    <mergeCell ref="M84:N84"/>
    <mergeCell ref="M85:N85"/>
    <mergeCell ref="M86:N86"/>
    <mergeCell ref="M79:N79"/>
    <mergeCell ref="M80:N80"/>
    <mergeCell ref="M81:N81"/>
    <mergeCell ref="M82:N82"/>
    <mergeCell ref="M91:N91"/>
    <mergeCell ref="M92:N92"/>
    <mergeCell ref="M93:N93"/>
    <mergeCell ref="M94:N94"/>
    <mergeCell ref="M87:N87"/>
    <mergeCell ref="M88:N88"/>
    <mergeCell ref="M89:N89"/>
    <mergeCell ref="M90:N90"/>
    <mergeCell ref="M99:N99"/>
    <mergeCell ref="M100:N100"/>
    <mergeCell ref="M95:N95"/>
    <mergeCell ref="M96:N96"/>
    <mergeCell ref="M97:N97"/>
    <mergeCell ref="M98:N9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3.625" style="0" customWidth="1"/>
    <col min="2" max="2" width="5.625" style="0" customWidth="1"/>
    <col min="3" max="3" width="6.25390625" style="0" customWidth="1"/>
    <col min="4" max="4" width="5.25390625" style="0" customWidth="1"/>
    <col min="5" max="5" width="21.25390625" style="0" customWidth="1"/>
    <col min="6" max="6" width="12.625" style="0" customWidth="1"/>
    <col min="7" max="7" width="10.875" style="0" customWidth="1"/>
    <col min="8" max="8" width="10.375" style="0" customWidth="1"/>
    <col min="9" max="9" width="11.375" style="0" customWidth="1"/>
    <col min="10" max="10" width="8.875" style="0" customWidth="1"/>
    <col min="11" max="11" width="7.125" style="0" customWidth="1"/>
    <col min="12" max="12" width="11.375" style="0" customWidth="1"/>
    <col min="13" max="14" width="11.125" style="0" customWidth="1"/>
  </cols>
  <sheetData>
    <row r="1" spans="9:14" ht="12.75">
      <c r="I1" s="136" t="s">
        <v>109</v>
      </c>
      <c r="J1" s="136"/>
      <c r="K1" s="136"/>
      <c r="L1" s="136"/>
      <c r="M1" s="136"/>
      <c r="N1" s="136"/>
    </row>
    <row r="2" spans="1:14" s="4" customFormat="1" ht="12.75">
      <c r="A2" s="1"/>
      <c r="B2" s="2"/>
      <c r="C2" s="2"/>
      <c r="D2" s="2"/>
      <c r="E2" s="1"/>
      <c r="F2" s="3"/>
      <c r="G2" s="3"/>
      <c r="H2" s="3"/>
      <c r="I2" s="3"/>
      <c r="J2" s="3"/>
      <c r="K2" s="3"/>
      <c r="L2" s="3"/>
      <c r="M2" s="3" t="s">
        <v>110</v>
      </c>
      <c r="N2" s="3"/>
    </row>
    <row r="3" spans="1:14" s="4" customFormat="1" ht="15.75">
      <c r="A3" s="138" t="s">
        <v>111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4" customFormat="1" ht="12.75">
      <c r="A4" s="1"/>
      <c r="B4" s="2"/>
      <c r="C4" s="2"/>
      <c r="D4" s="2"/>
      <c r="E4" s="1"/>
      <c r="F4" s="3"/>
      <c r="G4" s="3"/>
      <c r="H4" s="3"/>
      <c r="I4" s="3"/>
      <c r="J4" s="3"/>
      <c r="K4" s="3"/>
      <c r="L4" s="3"/>
      <c r="M4" s="3"/>
      <c r="N4" s="3"/>
    </row>
    <row r="5" spans="1:14" s="4" customFormat="1" ht="12.75">
      <c r="A5" s="6"/>
      <c r="B5" s="7"/>
      <c r="C5" s="7"/>
      <c r="D5" s="7"/>
      <c r="E5" s="8"/>
      <c r="F5" s="9"/>
      <c r="G5" s="140" t="s">
        <v>4</v>
      </c>
      <c r="H5" s="133"/>
      <c r="I5" s="133"/>
      <c r="J5" s="133"/>
      <c r="K5" s="133"/>
      <c r="L5" s="133"/>
      <c r="M5" s="133"/>
      <c r="N5" s="141"/>
    </row>
    <row r="6" spans="1:14" s="4" customFormat="1" ht="12.75">
      <c r="A6" s="11"/>
      <c r="B6" s="12"/>
      <c r="C6" s="12"/>
      <c r="D6" s="12"/>
      <c r="E6" s="13"/>
      <c r="F6" s="14"/>
      <c r="G6" s="15"/>
      <c r="H6" s="133" t="s">
        <v>5</v>
      </c>
      <c r="I6" s="133"/>
      <c r="J6" s="133"/>
      <c r="K6" s="133"/>
      <c r="L6" s="133"/>
      <c r="M6" s="133"/>
      <c r="N6" s="88"/>
    </row>
    <row r="7" spans="1:14" s="4" customFormat="1" ht="74.25" customHeight="1">
      <c r="A7" s="17" t="s">
        <v>6</v>
      </c>
      <c r="B7" s="18" t="s">
        <v>7</v>
      </c>
      <c r="C7" s="18" t="s">
        <v>8</v>
      </c>
      <c r="D7" s="18" t="s">
        <v>9</v>
      </c>
      <c r="E7" s="17" t="s">
        <v>10</v>
      </c>
      <c r="F7" s="19" t="s">
        <v>112</v>
      </c>
      <c r="G7" s="19" t="s">
        <v>12</v>
      </c>
      <c r="H7" s="19" t="s">
        <v>13</v>
      </c>
      <c r="I7" s="19" t="s">
        <v>14</v>
      </c>
      <c r="J7" s="20" t="s">
        <v>15</v>
      </c>
      <c r="K7" s="20" t="s">
        <v>16</v>
      </c>
      <c r="L7" s="19" t="s">
        <v>113</v>
      </c>
      <c r="M7" s="19" t="s">
        <v>114</v>
      </c>
      <c r="N7" s="20" t="s">
        <v>17</v>
      </c>
    </row>
    <row r="8" spans="1:14" s="26" customFormat="1" ht="12.75">
      <c r="A8" s="89">
        <v>1</v>
      </c>
      <c r="B8" s="90">
        <v>2</v>
      </c>
      <c r="C8" s="90">
        <v>3</v>
      </c>
      <c r="D8" s="90">
        <v>4</v>
      </c>
      <c r="E8" s="89">
        <v>5</v>
      </c>
      <c r="F8" s="91">
        <v>6</v>
      </c>
      <c r="G8" s="91">
        <v>7</v>
      </c>
      <c r="H8" s="91">
        <v>8</v>
      </c>
      <c r="I8" s="91">
        <v>9</v>
      </c>
      <c r="J8" s="91">
        <v>10</v>
      </c>
      <c r="K8" s="91">
        <v>11</v>
      </c>
      <c r="L8" s="91">
        <v>12</v>
      </c>
      <c r="M8" s="91">
        <v>13</v>
      </c>
      <c r="N8" s="91">
        <v>14</v>
      </c>
    </row>
    <row r="9" spans="1:14" s="1" customFormat="1" ht="19.5" customHeight="1">
      <c r="A9" s="27"/>
      <c r="B9" s="28" t="s">
        <v>19</v>
      </c>
      <c r="C9" s="29"/>
      <c r="D9" s="29"/>
      <c r="E9" s="30" t="s">
        <v>20</v>
      </c>
      <c r="F9" s="31">
        <f>F10</f>
        <v>7000597</v>
      </c>
      <c r="G9" s="31">
        <f>G10</f>
        <v>1957363</v>
      </c>
      <c r="H9" s="31">
        <f>H10</f>
        <v>192525</v>
      </c>
      <c r="I9" s="49">
        <f>I10</f>
        <v>1764838</v>
      </c>
      <c r="J9" s="63"/>
      <c r="K9" s="63"/>
      <c r="L9" s="49">
        <f>L10</f>
        <v>4839114</v>
      </c>
      <c r="M9" s="31">
        <f>M10</f>
        <v>204120</v>
      </c>
      <c r="N9" s="63"/>
    </row>
    <row r="10" spans="1:14" s="4" customFormat="1" ht="27.75" customHeight="1">
      <c r="A10" s="32"/>
      <c r="B10" s="33"/>
      <c r="C10" s="34" t="s">
        <v>21</v>
      </c>
      <c r="D10" s="33"/>
      <c r="E10" s="35" t="s">
        <v>22</v>
      </c>
      <c r="F10" s="36">
        <f>F12+F16</f>
        <v>7000597</v>
      </c>
      <c r="G10" s="36">
        <f>G12+G16</f>
        <v>1957363</v>
      </c>
      <c r="H10" s="36">
        <f>H12+H16</f>
        <v>192525</v>
      </c>
      <c r="I10" s="38">
        <f>I12+I17</f>
        <v>1764838</v>
      </c>
      <c r="J10" s="37"/>
      <c r="K10" s="37"/>
      <c r="L10" s="38">
        <f>L12+L17</f>
        <v>4839114</v>
      </c>
      <c r="M10" s="36">
        <f>M12</f>
        <v>204120</v>
      </c>
      <c r="N10" s="37"/>
    </row>
    <row r="11" spans="1:14" s="4" customFormat="1" ht="57.75" customHeight="1">
      <c r="A11" s="32"/>
      <c r="B11" s="33"/>
      <c r="C11" s="34"/>
      <c r="D11" s="33"/>
      <c r="E11" s="35"/>
      <c r="F11" s="36"/>
      <c r="G11" s="36"/>
      <c r="H11" s="36"/>
      <c r="I11" s="64"/>
      <c r="J11" s="37"/>
      <c r="K11" s="37"/>
      <c r="L11" s="92">
        <v>4839114</v>
      </c>
      <c r="M11" s="36"/>
      <c r="N11" s="65" t="s">
        <v>115</v>
      </c>
    </row>
    <row r="12" spans="1:14" s="44" customFormat="1" ht="25.5">
      <c r="A12" s="40"/>
      <c r="B12" s="41"/>
      <c r="C12" s="34"/>
      <c r="D12" s="41">
        <v>6050</v>
      </c>
      <c r="E12" s="43" t="s">
        <v>61</v>
      </c>
      <c r="F12" s="36">
        <f>F13+F14+F15</f>
        <v>1491520</v>
      </c>
      <c r="G12" s="36">
        <f>G13+G14+G15</f>
        <v>121000</v>
      </c>
      <c r="H12" s="36">
        <f>H13+H14+H15</f>
        <v>121000</v>
      </c>
      <c r="I12" s="36"/>
      <c r="J12" s="36"/>
      <c r="K12" s="36"/>
      <c r="L12" s="36">
        <f>L13+L14+L15</f>
        <v>1166400</v>
      </c>
      <c r="M12" s="36">
        <f>M13+M14+M15</f>
        <v>204120</v>
      </c>
      <c r="N12" s="36"/>
    </row>
    <row r="13" spans="1:14" s="95" customFormat="1" ht="44.25" customHeight="1">
      <c r="A13" s="93">
        <v>1</v>
      </c>
      <c r="B13" s="67"/>
      <c r="C13" s="94"/>
      <c r="D13" s="67"/>
      <c r="E13" s="51" t="s">
        <v>116</v>
      </c>
      <c r="F13" s="68">
        <f>G13+L13+M13</f>
        <v>806000</v>
      </c>
      <c r="G13" s="68">
        <v>77000</v>
      </c>
      <c r="H13" s="68">
        <v>77000</v>
      </c>
      <c r="I13" s="68"/>
      <c r="J13" s="68"/>
      <c r="K13" s="68"/>
      <c r="L13" s="64">
        <v>729000</v>
      </c>
      <c r="M13" s="68"/>
      <c r="N13" s="64" t="s">
        <v>117</v>
      </c>
    </row>
    <row r="14" spans="1:14" s="95" customFormat="1" ht="45.75" customHeight="1">
      <c r="A14" s="93">
        <v>2</v>
      </c>
      <c r="B14" s="67"/>
      <c r="C14" s="94"/>
      <c r="D14" s="67"/>
      <c r="E14" s="51" t="s">
        <v>118</v>
      </c>
      <c r="F14" s="68">
        <f>G14+L14+M14</f>
        <v>465400</v>
      </c>
      <c r="G14" s="68">
        <v>28000</v>
      </c>
      <c r="H14" s="68">
        <v>28000</v>
      </c>
      <c r="I14" s="68"/>
      <c r="J14" s="68"/>
      <c r="K14" s="68"/>
      <c r="L14" s="68">
        <v>437400</v>
      </c>
      <c r="M14" s="68"/>
      <c r="N14" s="64" t="s">
        <v>119</v>
      </c>
    </row>
    <row r="15" spans="1:14" s="95" customFormat="1" ht="33.75" customHeight="1">
      <c r="A15" s="93">
        <v>3</v>
      </c>
      <c r="B15" s="67"/>
      <c r="C15" s="94"/>
      <c r="D15" s="67"/>
      <c r="E15" s="51" t="s">
        <v>120</v>
      </c>
      <c r="F15" s="68">
        <f>G15+M15+L15</f>
        <v>220120</v>
      </c>
      <c r="G15" s="68">
        <v>16000</v>
      </c>
      <c r="H15" s="68">
        <v>16000</v>
      </c>
      <c r="I15" s="64"/>
      <c r="J15" s="68"/>
      <c r="K15" s="68"/>
      <c r="L15" s="64"/>
      <c r="M15" s="64">
        <v>204120</v>
      </c>
      <c r="N15" s="68" t="s">
        <v>121</v>
      </c>
    </row>
    <row r="16" spans="1:14" s="4" customFormat="1" ht="67.5" customHeight="1">
      <c r="A16" s="32"/>
      <c r="B16" s="33"/>
      <c r="C16" s="33"/>
      <c r="D16" s="42" t="s">
        <v>122</v>
      </c>
      <c r="E16" s="35" t="s">
        <v>61</v>
      </c>
      <c r="F16" s="36">
        <f>F18+F21</f>
        <v>5509077</v>
      </c>
      <c r="G16" s="36">
        <f>G18+G21</f>
        <v>1836363</v>
      </c>
      <c r="H16" s="36">
        <f>H18+H21</f>
        <v>71525</v>
      </c>
      <c r="I16" s="96" t="s">
        <v>123</v>
      </c>
      <c r="J16" s="37"/>
      <c r="K16" s="37"/>
      <c r="L16" s="92" t="s">
        <v>124</v>
      </c>
      <c r="M16" s="37"/>
      <c r="N16" s="37"/>
    </row>
    <row r="17" spans="1:14" s="4" customFormat="1" ht="12.75">
      <c r="A17" s="32"/>
      <c r="B17" s="33"/>
      <c r="C17" s="33"/>
      <c r="D17" s="42"/>
      <c r="E17" s="43"/>
      <c r="F17" s="36"/>
      <c r="G17" s="36"/>
      <c r="H17" s="36"/>
      <c r="I17" s="92">
        <f>I19+I20+I22+I23</f>
        <v>1764838</v>
      </c>
      <c r="J17" s="37"/>
      <c r="K17" s="37"/>
      <c r="L17" s="92">
        <f>L19+L20+L22+L23</f>
        <v>3672714</v>
      </c>
      <c r="M17" s="37"/>
      <c r="N17" s="37"/>
    </row>
    <row r="18" spans="1:14" s="1" customFormat="1" ht="81" customHeight="1">
      <c r="A18" s="32">
        <v>4</v>
      </c>
      <c r="B18" s="33"/>
      <c r="C18" s="33"/>
      <c r="D18" s="33"/>
      <c r="E18" s="51" t="s">
        <v>125</v>
      </c>
      <c r="F18" s="36">
        <f>F19+F20</f>
        <v>4304343</v>
      </c>
      <c r="G18" s="36">
        <f>G19+G20</f>
        <v>1434781</v>
      </c>
      <c r="H18" s="36">
        <f>H19+H20</f>
        <v>47743</v>
      </c>
      <c r="I18" s="92" t="s">
        <v>126</v>
      </c>
      <c r="J18" s="37"/>
      <c r="K18" s="37"/>
      <c r="L18" s="92" t="s">
        <v>127</v>
      </c>
      <c r="M18" s="24"/>
      <c r="N18" s="24" t="s">
        <v>128</v>
      </c>
    </row>
    <row r="19" spans="1:14" s="1" customFormat="1" ht="25.5" customHeight="1">
      <c r="A19" s="32"/>
      <c r="B19" s="33"/>
      <c r="C19" s="33"/>
      <c r="D19" s="41">
        <v>6058</v>
      </c>
      <c r="E19" s="51" t="s">
        <v>61</v>
      </c>
      <c r="F19" s="37">
        <v>2646113</v>
      </c>
      <c r="G19" s="37">
        <v>882038</v>
      </c>
      <c r="H19" s="37"/>
      <c r="I19" s="64">
        <v>882038</v>
      </c>
      <c r="J19" s="37"/>
      <c r="K19" s="37"/>
      <c r="L19" s="64">
        <v>1764075</v>
      </c>
      <c r="M19" s="24"/>
      <c r="N19" s="24"/>
    </row>
    <row r="20" spans="1:14" s="1" customFormat="1" ht="24" customHeight="1">
      <c r="A20" s="32"/>
      <c r="B20" s="33"/>
      <c r="C20" s="33"/>
      <c r="D20" s="41">
        <v>6059</v>
      </c>
      <c r="E20" s="51" t="s">
        <v>61</v>
      </c>
      <c r="F20" s="37">
        <v>1658230</v>
      </c>
      <c r="G20" s="37">
        <v>552743</v>
      </c>
      <c r="H20" s="37">
        <v>47743</v>
      </c>
      <c r="I20" s="64">
        <v>505000</v>
      </c>
      <c r="J20" s="37"/>
      <c r="K20" s="37"/>
      <c r="L20" s="64">
        <v>1105487</v>
      </c>
      <c r="M20" s="24"/>
      <c r="N20" s="24"/>
    </row>
    <row r="21" spans="1:14" s="1" customFormat="1" ht="68.25" customHeight="1">
      <c r="A21" s="32">
        <v>5</v>
      </c>
      <c r="B21" s="33"/>
      <c r="C21" s="33"/>
      <c r="D21" s="33"/>
      <c r="E21" s="51" t="s">
        <v>129</v>
      </c>
      <c r="F21" s="36">
        <f>F22+F23</f>
        <v>1204734</v>
      </c>
      <c r="G21" s="36">
        <f>G22+G23</f>
        <v>401582</v>
      </c>
      <c r="H21" s="36">
        <f>H22+H23</f>
        <v>23782</v>
      </c>
      <c r="I21" s="92" t="s">
        <v>130</v>
      </c>
      <c r="J21" s="37"/>
      <c r="K21" s="37"/>
      <c r="L21" s="92" t="s">
        <v>131</v>
      </c>
      <c r="M21" s="24"/>
      <c r="N21" s="24" t="s">
        <v>128</v>
      </c>
    </row>
    <row r="22" spans="1:14" s="1" customFormat="1" ht="24.75" customHeight="1">
      <c r="A22" s="32"/>
      <c r="B22" s="33"/>
      <c r="C22" s="33"/>
      <c r="D22" s="41">
        <v>6058</v>
      </c>
      <c r="E22" s="51" t="s">
        <v>61</v>
      </c>
      <c r="F22" s="37">
        <v>815400</v>
      </c>
      <c r="G22" s="37">
        <v>271800</v>
      </c>
      <c r="H22" s="37"/>
      <c r="I22" s="64">
        <v>271800</v>
      </c>
      <c r="J22" s="37"/>
      <c r="K22" s="37"/>
      <c r="L22" s="64">
        <v>543600</v>
      </c>
      <c r="M22" s="24"/>
      <c r="N22" s="24"/>
    </row>
    <row r="23" spans="1:14" s="1" customFormat="1" ht="24.75" customHeight="1">
      <c r="A23" s="32"/>
      <c r="B23" s="33"/>
      <c r="C23" s="33"/>
      <c r="D23" s="41">
        <v>6059</v>
      </c>
      <c r="E23" s="51" t="s">
        <v>61</v>
      </c>
      <c r="F23" s="37">
        <v>389334</v>
      </c>
      <c r="G23" s="37">
        <v>129782</v>
      </c>
      <c r="H23" s="37">
        <v>23782</v>
      </c>
      <c r="I23" s="64">
        <v>106000</v>
      </c>
      <c r="J23" s="37"/>
      <c r="K23" s="37"/>
      <c r="L23" s="64">
        <v>259552</v>
      </c>
      <c r="M23" s="24"/>
      <c r="N23" s="24"/>
    </row>
    <row r="24" spans="1:14" s="44" customFormat="1" ht="25.5">
      <c r="A24" s="30"/>
      <c r="B24" s="47">
        <v>700</v>
      </c>
      <c r="C24" s="47"/>
      <c r="D24" s="47"/>
      <c r="E24" s="48" t="s">
        <v>34</v>
      </c>
      <c r="F24" s="31">
        <f aca="true" t="shared" si="0" ref="F24:H25">F25</f>
        <v>5642000</v>
      </c>
      <c r="G24" s="31">
        <f t="shared" si="0"/>
        <v>1014000</v>
      </c>
      <c r="H24" s="31">
        <f t="shared" si="0"/>
        <v>742000</v>
      </c>
      <c r="I24" s="31"/>
      <c r="J24" s="31">
        <f>J32</f>
        <v>272000</v>
      </c>
      <c r="K24" s="31"/>
      <c r="L24" s="31">
        <f>L25</f>
        <v>3028000</v>
      </c>
      <c r="M24" s="31">
        <f>M25</f>
        <v>1600000</v>
      </c>
      <c r="N24" s="31"/>
    </row>
    <row r="25" spans="1:14" s="4" customFormat="1" ht="29.25" customHeight="1">
      <c r="A25" s="32"/>
      <c r="B25" s="33"/>
      <c r="C25" s="41">
        <v>70005</v>
      </c>
      <c r="D25" s="33"/>
      <c r="E25" s="35" t="s">
        <v>37</v>
      </c>
      <c r="F25" s="36">
        <f t="shared" si="0"/>
        <v>5642000</v>
      </c>
      <c r="G25" s="36">
        <f t="shared" si="0"/>
        <v>1014000</v>
      </c>
      <c r="H25" s="36">
        <f t="shared" si="0"/>
        <v>742000</v>
      </c>
      <c r="I25" s="36"/>
      <c r="J25" s="36"/>
      <c r="K25" s="36"/>
      <c r="L25" s="36">
        <f>L26</f>
        <v>3028000</v>
      </c>
      <c r="M25" s="36">
        <f>M26</f>
        <v>1600000</v>
      </c>
      <c r="N25" s="37"/>
    </row>
    <row r="26" spans="1:14" s="44" customFormat="1" ht="28.5" customHeight="1">
      <c r="A26" s="40"/>
      <c r="B26" s="41"/>
      <c r="C26" s="41"/>
      <c r="D26" s="41">
        <v>6050</v>
      </c>
      <c r="E26" s="43" t="s">
        <v>61</v>
      </c>
      <c r="F26" s="36">
        <f>F27+F29+F30+F32</f>
        <v>5642000</v>
      </c>
      <c r="G26" s="36">
        <f>G27+G29+G30+G32</f>
        <v>1014000</v>
      </c>
      <c r="H26" s="36">
        <f>H27+H29+H30+H32</f>
        <v>742000</v>
      </c>
      <c r="I26" s="36"/>
      <c r="J26" s="36"/>
      <c r="K26" s="36"/>
      <c r="L26" s="36">
        <f>L27+L29+L30+L32</f>
        <v>3028000</v>
      </c>
      <c r="M26" s="36">
        <f>M27+M29+M30+M32</f>
        <v>1600000</v>
      </c>
      <c r="N26" s="36"/>
    </row>
    <row r="27" spans="1:14" s="4" customFormat="1" ht="103.5" customHeight="1">
      <c r="A27" s="32">
        <v>6</v>
      </c>
      <c r="B27" s="33"/>
      <c r="C27" s="33"/>
      <c r="D27" s="33"/>
      <c r="E27" s="51" t="s">
        <v>132</v>
      </c>
      <c r="F27" s="37">
        <f>G27+L27+M27</f>
        <v>2400000</v>
      </c>
      <c r="G27" s="37">
        <v>200000</v>
      </c>
      <c r="H27" s="37">
        <v>200000</v>
      </c>
      <c r="I27" s="45"/>
      <c r="J27" s="37"/>
      <c r="K27" s="37"/>
      <c r="L27" s="37">
        <v>1100000</v>
      </c>
      <c r="M27" s="37">
        <v>1100000</v>
      </c>
      <c r="N27" s="45"/>
    </row>
    <row r="28" spans="1:14" s="4" customFormat="1" ht="45" customHeight="1">
      <c r="A28" s="32"/>
      <c r="B28" s="33"/>
      <c r="C28" s="33"/>
      <c r="D28" s="33"/>
      <c r="E28" s="51"/>
      <c r="F28" s="37"/>
      <c r="G28" s="37"/>
      <c r="H28" s="37"/>
      <c r="I28" s="45"/>
      <c r="J28" s="37"/>
      <c r="K28" s="37"/>
      <c r="L28" s="96" t="s">
        <v>133</v>
      </c>
      <c r="M28" s="96" t="s">
        <v>134</v>
      </c>
      <c r="N28" s="45"/>
    </row>
    <row r="29" spans="1:14" s="4" customFormat="1" ht="36" customHeight="1">
      <c r="A29" s="32">
        <v>7</v>
      </c>
      <c r="B29" s="33"/>
      <c r="C29" s="33"/>
      <c r="D29" s="33"/>
      <c r="E29" s="51" t="s">
        <v>135</v>
      </c>
      <c r="F29" s="37">
        <f>G29+L29+M29</f>
        <v>22000</v>
      </c>
      <c r="G29" s="37">
        <v>12000</v>
      </c>
      <c r="H29" s="37">
        <v>12000</v>
      </c>
      <c r="I29" s="37"/>
      <c r="J29" s="37"/>
      <c r="K29" s="37"/>
      <c r="L29" s="37">
        <v>10000</v>
      </c>
      <c r="M29" s="37"/>
      <c r="N29" s="37"/>
    </row>
    <row r="30" spans="1:14" s="4" customFormat="1" ht="33.75">
      <c r="A30" s="32">
        <v>8</v>
      </c>
      <c r="B30" s="33"/>
      <c r="C30" s="33"/>
      <c r="D30" s="33"/>
      <c r="E30" s="51" t="s">
        <v>136</v>
      </c>
      <c r="F30" s="37">
        <f>G30+L30+M30</f>
        <v>1120000</v>
      </c>
      <c r="G30" s="37">
        <v>120000</v>
      </c>
      <c r="H30" s="37">
        <v>120000</v>
      </c>
      <c r="I30" s="37"/>
      <c r="J30" s="37"/>
      <c r="K30" s="37"/>
      <c r="L30" s="37">
        <v>500000</v>
      </c>
      <c r="M30" s="37">
        <v>500000</v>
      </c>
      <c r="N30" s="37"/>
    </row>
    <row r="31" spans="1:14" s="4" customFormat="1" ht="12.75">
      <c r="A31" s="32"/>
      <c r="B31" s="33"/>
      <c r="C31" s="33"/>
      <c r="D31" s="33"/>
      <c r="E31" s="51"/>
      <c r="F31" s="37"/>
      <c r="G31" s="37"/>
      <c r="H31" s="37"/>
      <c r="I31" s="37"/>
      <c r="J31" s="37"/>
      <c r="K31" s="37"/>
      <c r="L31" s="97" t="s">
        <v>137</v>
      </c>
      <c r="M31" s="97" t="s">
        <v>138</v>
      </c>
      <c r="N31" s="37"/>
    </row>
    <row r="32" spans="1:14" s="4" customFormat="1" ht="41.25" customHeight="1">
      <c r="A32" s="32"/>
      <c r="B32" s="33"/>
      <c r="C32" s="33"/>
      <c r="D32" s="33"/>
      <c r="E32" s="51" t="s">
        <v>139</v>
      </c>
      <c r="F32" s="37">
        <f>G32+L32+M32</f>
        <v>2100000</v>
      </c>
      <c r="G32" s="37">
        <v>682000</v>
      </c>
      <c r="H32" s="37">
        <v>410000</v>
      </c>
      <c r="I32" s="37"/>
      <c r="J32" s="37">
        <v>272000</v>
      </c>
      <c r="K32" s="37"/>
      <c r="L32" s="37">
        <v>1418000</v>
      </c>
      <c r="M32" s="45"/>
      <c r="N32" s="45" t="s">
        <v>140</v>
      </c>
    </row>
    <row r="33" spans="1:14" s="102" customFormat="1" ht="38.25">
      <c r="A33" s="98"/>
      <c r="B33" s="99">
        <v>754</v>
      </c>
      <c r="C33" s="99"/>
      <c r="D33" s="99"/>
      <c r="E33" s="100" t="s">
        <v>141</v>
      </c>
      <c r="F33" s="101">
        <f>F34</f>
        <v>330000</v>
      </c>
      <c r="G33" s="101">
        <f aca="true" t="shared" si="1" ref="G33:M33">G34</f>
        <v>30000</v>
      </c>
      <c r="H33" s="101">
        <f>H34</f>
        <v>30000</v>
      </c>
      <c r="I33" s="101"/>
      <c r="J33" s="101"/>
      <c r="K33" s="101"/>
      <c r="L33" s="101">
        <f t="shared" si="1"/>
        <v>300000</v>
      </c>
      <c r="M33" s="101">
        <f t="shared" si="1"/>
        <v>0</v>
      </c>
      <c r="N33" s="101"/>
    </row>
    <row r="34" spans="1:14" s="4" customFormat="1" ht="12.75">
      <c r="A34" s="32"/>
      <c r="B34" s="33"/>
      <c r="C34" s="59">
        <v>75412</v>
      </c>
      <c r="D34" s="33"/>
      <c r="E34" s="103" t="s">
        <v>58</v>
      </c>
      <c r="F34" s="37">
        <f>F35</f>
        <v>330000</v>
      </c>
      <c r="G34" s="37">
        <f>G35</f>
        <v>30000</v>
      </c>
      <c r="H34" s="37">
        <f>H35</f>
        <v>30000</v>
      </c>
      <c r="I34" s="37"/>
      <c r="J34" s="37"/>
      <c r="K34" s="37"/>
      <c r="L34" s="37">
        <f>L35</f>
        <v>300000</v>
      </c>
      <c r="M34" s="37">
        <f>M35</f>
        <v>0</v>
      </c>
      <c r="N34" s="37"/>
    </row>
    <row r="35" spans="1:14" s="4" customFormat="1" ht="38.25">
      <c r="A35" s="32">
        <v>9</v>
      </c>
      <c r="B35" s="59"/>
      <c r="C35" s="33"/>
      <c r="D35" s="33"/>
      <c r="E35" s="104" t="s">
        <v>142</v>
      </c>
      <c r="F35" s="37">
        <f>G35+L35+M35</f>
        <v>330000</v>
      </c>
      <c r="G35" s="37">
        <v>30000</v>
      </c>
      <c r="H35" s="37">
        <v>30000</v>
      </c>
      <c r="I35" s="37"/>
      <c r="J35" s="37"/>
      <c r="K35" s="37"/>
      <c r="L35" s="105">
        <v>300000</v>
      </c>
      <c r="M35" s="37"/>
      <c r="N35" s="37"/>
    </row>
    <row r="36" spans="1:14" s="4" customFormat="1" ht="25.5">
      <c r="A36" s="27"/>
      <c r="B36" s="47">
        <v>900</v>
      </c>
      <c r="C36" s="29"/>
      <c r="D36" s="29"/>
      <c r="E36" s="48" t="s">
        <v>63</v>
      </c>
      <c r="F36" s="31">
        <f>F38</f>
        <v>8454800</v>
      </c>
      <c r="G36" s="31">
        <f aca="true" t="shared" si="2" ref="G36:M36">G38</f>
        <v>307000</v>
      </c>
      <c r="H36" s="31">
        <f t="shared" si="2"/>
        <v>207000</v>
      </c>
      <c r="I36" s="31" t="s">
        <v>143</v>
      </c>
      <c r="J36" s="31"/>
      <c r="K36" s="31"/>
      <c r="L36" s="31">
        <f t="shared" si="2"/>
        <v>2112800</v>
      </c>
      <c r="M36" s="31">
        <f t="shared" si="2"/>
        <v>6035000</v>
      </c>
      <c r="N36" s="31"/>
    </row>
    <row r="37" spans="1:14" s="4" customFormat="1" ht="33.75">
      <c r="A37" s="32"/>
      <c r="B37" s="41"/>
      <c r="C37" s="33"/>
      <c r="D37" s="33"/>
      <c r="E37" s="35"/>
      <c r="F37" s="36"/>
      <c r="G37" s="36"/>
      <c r="H37" s="36"/>
      <c r="I37" s="36"/>
      <c r="J37" s="36"/>
      <c r="K37" s="36"/>
      <c r="L37" s="96" t="s">
        <v>144</v>
      </c>
      <c r="M37" s="36"/>
      <c r="N37" s="36"/>
    </row>
    <row r="38" spans="1:14" s="4" customFormat="1" ht="26.25" customHeight="1">
      <c r="A38" s="32"/>
      <c r="B38" s="41"/>
      <c r="C38" s="41">
        <v>90001</v>
      </c>
      <c r="D38" s="33"/>
      <c r="E38" s="35" t="s">
        <v>65</v>
      </c>
      <c r="F38" s="36">
        <f>F40</f>
        <v>8454800</v>
      </c>
      <c r="G38" s="36">
        <f aca="true" t="shared" si="3" ref="G38:M38">G40</f>
        <v>307000</v>
      </c>
      <c r="H38" s="36">
        <f t="shared" si="3"/>
        <v>207000</v>
      </c>
      <c r="I38" s="36" t="s">
        <v>143</v>
      </c>
      <c r="J38" s="36"/>
      <c r="K38" s="36"/>
      <c r="L38" s="36">
        <f t="shared" si="3"/>
        <v>2112800</v>
      </c>
      <c r="M38" s="36">
        <f t="shared" si="3"/>
        <v>6035000</v>
      </c>
      <c r="N38" s="36"/>
    </row>
    <row r="39" spans="1:14" s="4" customFormat="1" ht="48" customHeight="1">
      <c r="A39" s="32"/>
      <c r="B39" s="41"/>
      <c r="C39" s="41"/>
      <c r="D39" s="33"/>
      <c r="E39" s="35"/>
      <c r="F39" s="36"/>
      <c r="G39" s="36"/>
      <c r="H39" s="36"/>
      <c r="I39" s="36"/>
      <c r="J39" s="36"/>
      <c r="K39" s="36"/>
      <c r="L39" s="96" t="s">
        <v>145</v>
      </c>
      <c r="M39" s="96" t="s">
        <v>146</v>
      </c>
      <c r="N39" s="36"/>
    </row>
    <row r="40" spans="1:14" s="4" customFormat="1" ht="27.75" customHeight="1">
      <c r="A40" s="32"/>
      <c r="B40" s="41"/>
      <c r="C40" s="33"/>
      <c r="D40" s="41">
        <v>6050</v>
      </c>
      <c r="E40" s="43" t="s">
        <v>61</v>
      </c>
      <c r="F40" s="36">
        <f>F41+F45+F47+F43</f>
        <v>8454800</v>
      </c>
      <c r="G40" s="36">
        <f>G41+G45+G47+G43</f>
        <v>307000</v>
      </c>
      <c r="H40" s="36">
        <f>H41+H45+H47+H43</f>
        <v>207000</v>
      </c>
      <c r="I40" s="36" t="s">
        <v>143</v>
      </c>
      <c r="J40" s="36"/>
      <c r="K40" s="36"/>
      <c r="L40" s="36">
        <f>L41+L43+L45+L47</f>
        <v>2112800</v>
      </c>
      <c r="M40" s="36">
        <f>M41+M43+M45+M47</f>
        <v>6035000</v>
      </c>
      <c r="N40" s="36"/>
    </row>
    <row r="41" spans="1:14" s="95" customFormat="1" ht="23.25" customHeight="1">
      <c r="A41" s="93">
        <v>10</v>
      </c>
      <c r="B41" s="106"/>
      <c r="C41" s="67"/>
      <c r="D41" s="106"/>
      <c r="E41" s="51" t="s">
        <v>147</v>
      </c>
      <c r="F41" s="68">
        <f>G41+L41+M41</f>
        <v>3170000</v>
      </c>
      <c r="G41" s="68">
        <v>90000</v>
      </c>
      <c r="H41" s="68">
        <v>90000</v>
      </c>
      <c r="I41" s="68"/>
      <c r="J41" s="68"/>
      <c r="K41" s="68"/>
      <c r="L41" s="68">
        <v>80000</v>
      </c>
      <c r="M41" s="68">
        <v>3000000</v>
      </c>
      <c r="N41" s="68"/>
    </row>
    <row r="42" spans="1:14" s="95" customFormat="1" ht="46.5" customHeight="1">
      <c r="A42" s="93"/>
      <c r="B42" s="106"/>
      <c r="C42" s="67"/>
      <c r="D42" s="106"/>
      <c r="E42" s="51"/>
      <c r="F42" s="68"/>
      <c r="G42" s="68"/>
      <c r="H42" s="68"/>
      <c r="I42" s="68"/>
      <c r="J42" s="68"/>
      <c r="K42" s="68"/>
      <c r="L42" s="68"/>
      <c r="M42" s="64" t="s">
        <v>148</v>
      </c>
      <c r="N42" s="68"/>
    </row>
    <row r="43" spans="1:14" s="95" customFormat="1" ht="23.25" customHeight="1">
      <c r="A43" s="93">
        <v>11</v>
      </c>
      <c r="B43" s="106"/>
      <c r="C43" s="67"/>
      <c r="D43" s="106"/>
      <c r="E43" s="51" t="s">
        <v>149</v>
      </c>
      <c r="F43" s="68">
        <f>G43+L43+M43</f>
        <v>2097800</v>
      </c>
      <c r="G43" s="68">
        <v>65000</v>
      </c>
      <c r="H43" s="68">
        <v>65000</v>
      </c>
      <c r="I43" s="68"/>
      <c r="J43" s="68"/>
      <c r="K43" s="68"/>
      <c r="L43" s="68">
        <v>2032800</v>
      </c>
      <c r="M43" s="68"/>
      <c r="N43" s="68"/>
    </row>
    <row r="44" spans="1:14" s="95" customFormat="1" ht="45.75" customHeight="1">
      <c r="A44" s="93"/>
      <c r="B44" s="106"/>
      <c r="C44" s="67"/>
      <c r="D44" s="106"/>
      <c r="E44" s="51"/>
      <c r="F44" s="68"/>
      <c r="G44" s="68"/>
      <c r="H44" s="68"/>
      <c r="I44" s="68"/>
      <c r="J44" s="68"/>
      <c r="K44" s="68"/>
      <c r="L44" s="64" t="s">
        <v>150</v>
      </c>
      <c r="M44" s="68"/>
      <c r="N44" s="68"/>
    </row>
    <row r="45" spans="1:14" s="95" customFormat="1" ht="23.25" customHeight="1">
      <c r="A45" s="93">
        <v>12</v>
      </c>
      <c r="B45" s="106"/>
      <c r="C45" s="67"/>
      <c r="D45" s="106"/>
      <c r="E45" s="51" t="s">
        <v>151</v>
      </c>
      <c r="F45" s="68">
        <f>G45+L45+M45</f>
        <v>1567000</v>
      </c>
      <c r="G45" s="68">
        <v>32000</v>
      </c>
      <c r="H45" s="68">
        <v>32000</v>
      </c>
      <c r="I45" s="68"/>
      <c r="J45" s="68"/>
      <c r="K45" s="68"/>
      <c r="L45" s="68"/>
      <c r="M45" s="68">
        <v>1535000</v>
      </c>
      <c r="N45" s="68" t="s">
        <v>103</v>
      </c>
    </row>
    <row r="46" spans="1:14" s="95" customFormat="1" ht="57.75" customHeight="1">
      <c r="A46" s="93"/>
      <c r="B46" s="106"/>
      <c r="C46" s="67"/>
      <c r="D46" s="106"/>
      <c r="E46" s="51"/>
      <c r="F46" s="68"/>
      <c r="G46" s="68"/>
      <c r="H46" s="68"/>
      <c r="I46" s="68"/>
      <c r="J46" s="68"/>
      <c r="K46" s="68"/>
      <c r="L46" s="68"/>
      <c r="M46" s="64" t="s">
        <v>152</v>
      </c>
      <c r="N46" s="68"/>
    </row>
    <row r="47" spans="1:14" s="95" customFormat="1" ht="36" customHeight="1">
      <c r="A47" s="93">
        <v>13</v>
      </c>
      <c r="B47" s="106"/>
      <c r="C47" s="67"/>
      <c r="D47" s="67"/>
      <c r="E47" s="51" t="s">
        <v>153</v>
      </c>
      <c r="F47" s="68">
        <v>1620000</v>
      </c>
      <c r="G47" s="68">
        <v>120000</v>
      </c>
      <c r="H47" s="68">
        <v>20000</v>
      </c>
      <c r="I47" s="68" t="s">
        <v>154</v>
      </c>
      <c r="J47" s="68"/>
      <c r="K47" s="68"/>
      <c r="L47" s="68"/>
      <c r="M47" s="68">
        <v>1500000</v>
      </c>
      <c r="N47" s="68"/>
    </row>
    <row r="48" spans="1:14" s="95" customFormat="1" ht="46.5" customHeight="1">
      <c r="A48" s="93"/>
      <c r="B48" s="106"/>
      <c r="C48" s="67"/>
      <c r="D48" s="67"/>
      <c r="E48" s="51"/>
      <c r="F48" s="68"/>
      <c r="G48" s="68"/>
      <c r="H48" s="68"/>
      <c r="I48" s="68"/>
      <c r="J48" s="68"/>
      <c r="K48" s="68"/>
      <c r="L48" s="68"/>
      <c r="M48" s="64" t="s">
        <v>155</v>
      </c>
      <c r="N48" s="68"/>
    </row>
    <row r="49" spans="1:14" s="4" customFormat="1" ht="20.25" customHeight="1">
      <c r="A49" s="27"/>
      <c r="B49" s="47">
        <v>926</v>
      </c>
      <c r="C49" s="47"/>
      <c r="D49" s="47"/>
      <c r="E49" s="48" t="s">
        <v>94</v>
      </c>
      <c r="F49" s="31">
        <f>F51</f>
        <v>2432200</v>
      </c>
      <c r="G49" s="31">
        <f>G51</f>
        <v>60000</v>
      </c>
      <c r="H49" s="31">
        <f>H51</f>
        <v>60000</v>
      </c>
      <c r="I49" s="31"/>
      <c r="J49" s="31"/>
      <c r="K49" s="31"/>
      <c r="L49" s="31">
        <f>L51</f>
        <v>2372200</v>
      </c>
      <c r="M49" s="31"/>
      <c r="N49" s="31"/>
    </row>
    <row r="50" spans="1:14" s="4" customFormat="1" ht="25.5" customHeight="1">
      <c r="A50" s="32"/>
      <c r="B50" s="41"/>
      <c r="C50" s="41">
        <v>92605</v>
      </c>
      <c r="D50" s="41"/>
      <c r="E50" s="35" t="s">
        <v>95</v>
      </c>
      <c r="F50" s="36">
        <f aca="true" t="shared" si="4" ref="F50:H51">F51</f>
        <v>2432200</v>
      </c>
      <c r="G50" s="36">
        <f t="shared" si="4"/>
        <v>60000</v>
      </c>
      <c r="H50" s="36">
        <f t="shared" si="4"/>
        <v>60000</v>
      </c>
      <c r="I50" s="36"/>
      <c r="J50" s="36"/>
      <c r="K50" s="36"/>
      <c r="L50" s="36">
        <f>L51</f>
        <v>2372200</v>
      </c>
      <c r="M50" s="36"/>
      <c r="N50" s="36"/>
    </row>
    <row r="51" spans="1:14" s="4" customFormat="1" ht="42.75" customHeight="1">
      <c r="A51" s="32"/>
      <c r="B51" s="33"/>
      <c r="C51" s="33"/>
      <c r="D51" s="41">
        <v>6050</v>
      </c>
      <c r="E51" s="43" t="s">
        <v>49</v>
      </c>
      <c r="F51" s="36">
        <f t="shared" si="4"/>
        <v>2432200</v>
      </c>
      <c r="G51" s="36">
        <f t="shared" si="4"/>
        <v>60000</v>
      </c>
      <c r="H51" s="36">
        <f t="shared" si="4"/>
        <v>60000</v>
      </c>
      <c r="I51" s="36"/>
      <c r="J51" s="36"/>
      <c r="K51" s="36"/>
      <c r="L51" s="36">
        <f>L52</f>
        <v>2372200</v>
      </c>
      <c r="M51" s="36"/>
      <c r="N51" s="36"/>
    </row>
    <row r="52" spans="1:14" s="4" customFormat="1" ht="82.5" customHeight="1">
      <c r="A52" s="32">
        <v>15</v>
      </c>
      <c r="B52" s="33"/>
      <c r="C52" s="33"/>
      <c r="D52" s="41"/>
      <c r="E52" s="51" t="s">
        <v>156</v>
      </c>
      <c r="F52" s="37">
        <f>G52+L52+M52</f>
        <v>2432200</v>
      </c>
      <c r="G52" s="37">
        <v>60000</v>
      </c>
      <c r="H52" s="37">
        <v>60000</v>
      </c>
      <c r="I52" s="37"/>
      <c r="J52" s="37"/>
      <c r="K52" s="37"/>
      <c r="L52" s="37">
        <v>2372200</v>
      </c>
      <c r="M52" s="37"/>
      <c r="N52" s="66" t="s">
        <v>157</v>
      </c>
    </row>
    <row r="53" spans="1:14" s="76" customFormat="1" ht="89.25" customHeight="1">
      <c r="A53" s="69"/>
      <c r="B53" s="70"/>
      <c r="C53" s="70"/>
      <c r="D53" s="70"/>
      <c r="E53" s="71" t="s">
        <v>98</v>
      </c>
      <c r="F53" s="73">
        <f>F49+F36+F24+F9+F33</f>
        <v>23859597</v>
      </c>
      <c r="G53" s="73">
        <f>G49+G36+G24+G9+G33</f>
        <v>3368363</v>
      </c>
      <c r="H53" s="73">
        <f>H49+H36+H24+H9+H33</f>
        <v>1231525</v>
      </c>
      <c r="I53" s="92" t="s">
        <v>158</v>
      </c>
      <c r="J53" s="107">
        <f>J24</f>
        <v>272000</v>
      </c>
      <c r="K53" s="74"/>
      <c r="L53" s="73">
        <f>L49+L36+L24+L9+L33</f>
        <v>12652114</v>
      </c>
      <c r="M53" s="73">
        <f>M49+M36+M24+M9+M33</f>
        <v>7839120</v>
      </c>
      <c r="N53" s="73"/>
    </row>
    <row r="54" spans="1:15" s="76" customFormat="1" ht="13.5" customHeight="1">
      <c r="A54" s="69"/>
      <c r="B54" s="70"/>
      <c r="C54" s="70"/>
      <c r="D54" s="70"/>
      <c r="E54" s="71"/>
      <c r="F54" s="73"/>
      <c r="G54" s="73"/>
      <c r="H54" s="73"/>
      <c r="I54" s="38">
        <f>I55+I56+I57+I58</f>
        <v>1864838</v>
      </c>
      <c r="J54" s="38"/>
      <c r="K54" s="38"/>
      <c r="L54" s="38">
        <f>L55+L56+L57</f>
        <v>12652114</v>
      </c>
      <c r="M54" s="38">
        <f>M55+M56+M57</f>
        <v>7839120</v>
      </c>
      <c r="N54" s="97"/>
      <c r="O54" s="108"/>
    </row>
    <row r="55" spans="1:15" s="76" customFormat="1" ht="13.5" customHeight="1">
      <c r="A55" s="69"/>
      <c r="B55" s="70"/>
      <c r="C55" s="70"/>
      <c r="D55" s="70"/>
      <c r="E55" s="71"/>
      <c r="F55" s="73"/>
      <c r="G55" s="73"/>
      <c r="H55" s="73"/>
      <c r="I55" s="64">
        <v>1153838</v>
      </c>
      <c r="J55" s="74"/>
      <c r="K55" s="74"/>
      <c r="L55" s="97">
        <v>6181015</v>
      </c>
      <c r="M55" s="97">
        <v>4220000</v>
      </c>
      <c r="N55" s="97" t="s">
        <v>159</v>
      </c>
      <c r="O55" s="95"/>
    </row>
    <row r="56" spans="1:15" s="76" customFormat="1" ht="13.5" customHeight="1">
      <c r="A56" s="69"/>
      <c r="B56" s="70"/>
      <c r="C56" s="70"/>
      <c r="D56" s="70"/>
      <c r="E56" s="71"/>
      <c r="F56" s="73"/>
      <c r="G56" s="73"/>
      <c r="H56" s="73"/>
      <c r="I56" s="64">
        <v>611000</v>
      </c>
      <c r="J56" s="74"/>
      <c r="K56" s="74"/>
      <c r="L56" s="97">
        <v>1337000</v>
      </c>
      <c r="M56" s="97">
        <v>770000</v>
      </c>
      <c r="N56" s="97" t="s">
        <v>160</v>
      </c>
      <c r="O56" s="95"/>
    </row>
    <row r="57" spans="1:15" s="76" customFormat="1" ht="13.5" customHeight="1">
      <c r="A57" s="69"/>
      <c r="B57" s="70"/>
      <c r="C57" s="70"/>
      <c r="D57" s="70"/>
      <c r="E57" s="71"/>
      <c r="F57" s="73"/>
      <c r="G57" s="73"/>
      <c r="H57" s="73"/>
      <c r="I57" s="64"/>
      <c r="J57" s="74"/>
      <c r="K57" s="74"/>
      <c r="L57" s="97">
        <v>5134099</v>
      </c>
      <c r="M57" s="97">
        <v>2849120</v>
      </c>
      <c r="N57" s="97" t="s">
        <v>161</v>
      </c>
      <c r="O57" s="95"/>
    </row>
    <row r="58" spans="1:15" s="76" customFormat="1" ht="13.5" customHeight="1">
      <c r="A58" s="69"/>
      <c r="B58" s="70"/>
      <c r="C58" s="70"/>
      <c r="D58" s="70"/>
      <c r="E58" s="71"/>
      <c r="F58" s="73"/>
      <c r="G58" s="73"/>
      <c r="H58" s="73"/>
      <c r="I58" s="64">
        <v>100000</v>
      </c>
      <c r="J58" s="74"/>
      <c r="K58" s="74"/>
      <c r="L58" s="97">
        <v>3500000</v>
      </c>
      <c r="M58" s="97">
        <v>1500000</v>
      </c>
      <c r="N58" s="109" t="s">
        <v>162</v>
      </c>
      <c r="O58" s="95"/>
    </row>
    <row r="59" spans="1:15" s="76" customFormat="1" ht="87.75" customHeight="1">
      <c r="A59" s="69"/>
      <c r="B59" s="70"/>
      <c r="C59" s="70"/>
      <c r="D59" s="70"/>
      <c r="E59" s="110" t="s">
        <v>163</v>
      </c>
      <c r="F59" s="72">
        <f>F53+'[1]Pop Zał 3a'!F95</f>
        <v>29574638</v>
      </c>
      <c r="G59" s="72">
        <f>G53+'[1]Pop Zał 3a'!G95</f>
        <v>9083404</v>
      </c>
      <c r="H59" s="72">
        <f>H53+'[1]Pop Zał 3a'!H95</f>
        <v>2252142</v>
      </c>
      <c r="I59" s="92" t="s">
        <v>164</v>
      </c>
      <c r="J59" s="73">
        <f>J53</f>
        <v>272000</v>
      </c>
      <c r="K59" s="74"/>
      <c r="L59" s="73">
        <f>L53</f>
        <v>12652114</v>
      </c>
      <c r="M59" s="111">
        <f>M53</f>
        <v>7839120</v>
      </c>
      <c r="N59" s="112"/>
      <c r="O59" s="95"/>
    </row>
    <row r="60" spans="1:15" s="76" customFormat="1" ht="13.5" customHeight="1">
      <c r="A60" s="69"/>
      <c r="B60" s="70"/>
      <c r="C60" s="70"/>
      <c r="D60" s="70"/>
      <c r="E60" s="110"/>
      <c r="F60" s="72"/>
      <c r="G60" s="72"/>
      <c r="H60" s="72"/>
      <c r="I60" s="38">
        <f>I61+I62+I63+I64</f>
        <v>6559262</v>
      </c>
      <c r="J60" s="73"/>
      <c r="K60" s="74"/>
      <c r="L60" s="75"/>
      <c r="M60" s="123"/>
      <c r="N60" s="124"/>
      <c r="O60" s="95"/>
    </row>
    <row r="61" spans="1:15" s="76" customFormat="1" ht="13.5" customHeight="1">
      <c r="A61" s="69"/>
      <c r="B61" s="70"/>
      <c r="C61" s="70"/>
      <c r="D61" s="70"/>
      <c r="E61" s="110"/>
      <c r="F61" s="72"/>
      <c r="G61" s="72"/>
      <c r="H61" s="72" t="s">
        <v>165</v>
      </c>
      <c r="I61" s="64">
        <f>'[1]Pop Zał 3a'!I97+I55</f>
        <v>3852357</v>
      </c>
      <c r="J61" s="73"/>
      <c r="K61" s="74"/>
      <c r="L61" s="75"/>
      <c r="M61" s="115"/>
      <c r="N61" s="116"/>
      <c r="O61" s="95"/>
    </row>
    <row r="62" spans="1:15" s="76" customFormat="1" ht="13.5" customHeight="1">
      <c r="A62" s="69"/>
      <c r="B62" s="70"/>
      <c r="C62" s="70"/>
      <c r="D62" s="70"/>
      <c r="E62" s="110"/>
      <c r="F62" s="72"/>
      <c r="G62" s="72"/>
      <c r="H62" s="72" t="s">
        <v>166</v>
      </c>
      <c r="I62" s="64">
        <v>151167</v>
      </c>
      <c r="J62" s="73"/>
      <c r="K62" s="74"/>
      <c r="L62" s="75"/>
      <c r="M62" s="115"/>
      <c r="N62" s="116"/>
      <c r="O62" s="95"/>
    </row>
    <row r="63" spans="1:15" s="76" customFormat="1" ht="13.5" customHeight="1">
      <c r="A63" s="69"/>
      <c r="B63" s="70"/>
      <c r="C63" s="70"/>
      <c r="D63" s="70"/>
      <c r="E63" s="110"/>
      <c r="F63" s="72"/>
      <c r="G63" s="72"/>
      <c r="H63" s="72" t="s">
        <v>167</v>
      </c>
      <c r="I63" s="64">
        <v>1420000</v>
      </c>
      <c r="J63" s="73"/>
      <c r="K63" s="74"/>
      <c r="L63" s="75"/>
      <c r="M63" s="115"/>
      <c r="N63" s="116"/>
      <c r="O63" s="95"/>
    </row>
    <row r="64" spans="1:15" s="76" customFormat="1" ht="13.5" customHeight="1">
      <c r="A64" s="79"/>
      <c r="B64" s="80"/>
      <c r="C64" s="70"/>
      <c r="D64" s="70"/>
      <c r="E64" s="110"/>
      <c r="F64" s="72"/>
      <c r="G64" s="72"/>
      <c r="H64" s="72" t="s">
        <v>103</v>
      </c>
      <c r="I64" s="64">
        <v>1135738</v>
      </c>
      <c r="J64" s="73"/>
      <c r="K64" s="74"/>
      <c r="L64" s="75"/>
      <c r="M64" s="117"/>
      <c r="N64" s="118"/>
      <c r="O64" s="95"/>
    </row>
    <row r="65" spans="1:15" s="76" customFormat="1" ht="13.5" customHeight="1">
      <c r="A65" s="79"/>
      <c r="B65" s="80"/>
      <c r="C65" s="80"/>
      <c r="D65" s="80"/>
      <c r="E65" s="81"/>
      <c r="F65" s="84"/>
      <c r="G65" s="84"/>
      <c r="H65" s="84"/>
      <c r="I65" s="113"/>
      <c r="J65" s="85"/>
      <c r="K65" s="85"/>
      <c r="L65" s="86"/>
      <c r="M65" s="86"/>
      <c r="N65" s="85"/>
      <c r="O65" s="95"/>
    </row>
    <row r="66" spans="1:14" s="4" customFormat="1" ht="12.75">
      <c r="A66" s="1" t="s">
        <v>168</v>
      </c>
      <c r="B66" s="2"/>
      <c r="C66" s="2"/>
      <c r="D66" s="2"/>
      <c r="E66" s="1"/>
      <c r="F66" s="3"/>
      <c r="G66" s="3" t="s">
        <v>105</v>
      </c>
      <c r="H66" s="3"/>
      <c r="I66" s="3"/>
      <c r="J66" s="3"/>
      <c r="K66" s="3"/>
      <c r="L66" s="3"/>
      <c r="M66" s="3"/>
      <c r="N66" s="3"/>
    </row>
    <row r="67" spans="1:14" s="4" customFormat="1" ht="12.75">
      <c r="A67" s="1" t="s">
        <v>169</v>
      </c>
      <c r="B67" s="2"/>
      <c r="C67" s="2"/>
      <c r="D67" s="2"/>
      <c r="E67" s="1"/>
      <c r="F67" s="3"/>
      <c r="G67" s="3" t="s">
        <v>170</v>
      </c>
      <c r="H67" s="3"/>
      <c r="I67" s="3"/>
      <c r="J67" s="3"/>
      <c r="K67" s="3"/>
      <c r="L67" s="3"/>
      <c r="M67" s="3"/>
      <c r="N67" s="3"/>
    </row>
    <row r="68" spans="1:14" s="4" customFormat="1" ht="12.75">
      <c r="A68" s="1" t="s">
        <v>107</v>
      </c>
      <c r="B68" s="2"/>
      <c r="C68" s="2"/>
      <c r="D68" s="2"/>
      <c r="E68" s="1"/>
      <c r="F68" s="3"/>
      <c r="G68" s="3" t="s">
        <v>107</v>
      </c>
      <c r="H68" s="3"/>
      <c r="I68" s="3"/>
      <c r="J68" s="3"/>
      <c r="K68" s="3"/>
      <c r="L68" s="3"/>
      <c r="M68" s="3"/>
      <c r="N68" s="3"/>
    </row>
    <row r="69" spans="1:14" s="4" customFormat="1" ht="12.75">
      <c r="A69" s="1" t="s">
        <v>104</v>
      </c>
      <c r="B69" s="2"/>
      <c r="C69" s="2"/>
      <c r="D69" s="2"/>
      <c r="E69" s="1"/>
      <c r="F69" s="3"/>
      <c r="G69" s="3" t="s">
        <v>108</v>
      </c>
      <c r="H69" s="3"/>
      <c r="I69" s="3"/>
      <c r="J69" s="3"/>
      <c r="K69" s="3"/>
      <c r="L69" s="3"/>
      <c r="M69" s="3"/>
      <c r="N69" s="3"/>
    </row>
    <row r="70" spans="1:14" s="4" customFormat="1" ht="12.75">
      <c r="A70" s="1"/>
      <c r="B70" s="2"/>
      <c r="C70" s="2"/>
      <c r="D70" s="2"/>
      <c r="E70" s="1"/>
      <c r="F70" s="3"/>
      <c r="G70" s="3"/>
      <c r="H70" s="3"/>
      <c r="I70" s="3"/>
      <c r="J70" s="3"/>
      <c r="K70" s="3"/>
      <c r="L70" s="3"/>
      <c r="M70" s="3"/>
      <c r="N70" s="3"/>
    </row>
    <row r="71" spans="1:14" s="4" customFormat="1" ht="12.75">
      <c r="A71" s="1"/>
      <c r="B71" s="2"/>
      <c r="C71" s="2"/>
      <c r="D71" s="2"/>
      <c r="E71" s="1"/>
      <c r="F71" s="3"/>
      <c r="G71" s="3"/>
      <c r="H71" s="3"/>
      <c r="I71" s="3"/>
      <c r="J71" s="3"/>
      <c r="K71" s="3"/>
      <c r="L71" s="3"/>
      <c r="M71" s="3"/>
      <c r="N71" s="3"/>
    </row>
    <row r="72" spans="6:8" ht="12.75">
      <c r="F72" s="114"/>
      <c r="G72" s="114"/>
      <c r="H72" s="114"/>
    </row>
    <row r="73" spans="6:8" ht="12.75">
      <c r="F73" s="114"/>
      <c r="G73" s="114"/>
      <c r="H73" s="114"/>
    </row>
  </sheetData>
  <sheetProtection/>
  <mergeCells count="9">
    <mergeCell ref="M64:N64"/>
    <mergeCell ref="M60:N60"/>
    <mergeCell ref="M61:N61"/>
    <mergeCell ref="M62:N62"/>
    <mergeCell ref="M63:N63"/>
    <mergeCell ref="I1:N1"/>
    <mergeCell ref="A3:N3"/>
    <mergeCell ref="G5:N5"/>
    <mergeCell ref="H6:M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urzad</cp:lastModifiedBy>
  <dcterms:created xsi:type="dcterms:W3CDTF">2007-03-09T14:34:28Z</dcterms:created>
  <dcterms:modified xsi:type="dcterms:W3CDTF">2013-04-29T15:52:58Z</dcterms:modified>
  <cp:category/>
  <cp:version/>
  <cp:contentType/>
  <cp:contentStatus/>
</cp:coreProperties>
</file>