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Zał.Nr 2a" sheetId="1" r:id="rId1"/>
    <sheet name="Zał.nr 4 " sheetId="2" r:id="rId2"/>
  </sheets>
  <definedNames/>
  <calcPr fullCalcOnLoad="1"/>
</workbook>
</file>

<file path=xl/sharedStrings.xml><?xml version="1.0" encoding="utf-8"?>
<sst xmlns="http://schemas.openxmlformats.org/spreadsheetml/2006/main" count="221" uniqueCount="124">
  <si>
    <t xml:space="preserve">Wydatki* na programy i projekty realizowane ze środków pochodzących z funduszy strukturalnych i Funduszu Spójności oraz pozostałe środki pochodzące ze źródeł zagranicznych nie podlegających zwrotowi. 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</si>
  <si>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</si>
  <si>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</si>
  <si>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</si>
  <si>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</si>
  <si>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</si>
  <si>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</si>
  <si>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</si>
  <si>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</si>
  <si>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</si>
  <si>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2012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</si>
  <si>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</si>
  <si>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</si>
  <si>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</si>
  <si>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</si>
  <si>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</si>
  <si>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</si>
  <si>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</si>
  <si>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</si>
  <si>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</si>
  <si>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</si>
  <si>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</si>
  <si>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 poz 1 kol.10 , w tym kredyty UE(str.1)</t>
  </si>
  <si>
    <t>pożyczki UE  (str.2)</t>
  </si>
  <si>
    <t>Wydatki majątkowe razem:</t>
  </si>
  <si>
    <t>x</t>
  </si>
  <si>
    <t>1.1</t>
  </si>
  <si>
    <t>Program:</t>
  </si>
  <si>
    <t xml:space="preserve">PROGRAM ROZWOJU OBSZARÓW WIEJSKICH, Oś 3 Jakość życia na obszarach wiejskich i różnicowanie gospodarki wiejskiej, Działanie 3.2.1                                                                                                                              Budowa sieci wodeociagowej z przyłączmi w Studziance - I etap </t>
  </si>
  <si>
    <t>Priorytet:</t>
  </si>
  <si>
    <t>Działanie:</t>
  </si>
  <si>
    <t>Nazwa projektu:</t>
  </si>
  <si>
    <t>Razem wydatki:</t>
  </si>
  <si>
    <t>010-01010-6057,9</t>
  </si>
  <si>
    <t>1.2</t>
  </si>
  <si>
    <t xml:space="preserve">PROGRAM ROZWOJU OBSZARÓW WIEJSKICH, Oś 3 Jakość życia na obszarach wiejskich i różnicowanie gospodarki wiejskiej, Działanie 3.2.1                                                                                                                               Stacje uzdatniania wody w miejscowościach : Franknowo, Radostowo, Wójtówko, Jeziorany </t>
  </si>
  <si>
    <t>1.3</t>
  </si>
  <si>
    <t>600-60016-6057,6059</t>
  </si>
  <si>
    <t xml:space="preserve">                  PROGRAM ROZWOJU OBSZARÓW WIEJSKICH   na lata 2007-2013, Działanie "Odnowa i rozwój wsi "  zadanie pn : "                                                                                            ZAGOSPODAROWANIE TERENU PRZED BUDYNKIEM DAWNEGO KINA W JEZIORANACH "</t>
  </si>
  <si>
    <t>1.5</t>
  </si>
  <si>
    <t>700-7005-6057,59</t>
  </si>
  <si>
    <t>1.6</t>
  </si>
  <si>
    <t>754-75495-6057,6059</t>
  </si>
  <si>
    <t>Program</t>
  </si>
  <si>
    <t>Priorytet</t>
  </si>
  <si>
    <t>Działanie</t>
  </si>
  <si>
    <t>Nazwa projektu</t>
  </si>
  <si>
    <t>Razem wydatki</t>
  </si>
  <si>
    <t>801-80130 6057,6059</t>
  </si>
  <si>
    <t>1.8</t>
  </si>
  <si>
    <t>900-90001-6057,9</t>
  </si>
  <si>
    <t>PROGRAM ROZWOJU OBSZARÓW WIEJSKICH, Oś 3 Jakość życia na obszarach wiejskich i różnicowanie gospodarki wiejskiej, Działanie 3.2.1                                                                                                                               "Budowa kanalizacji sanitarnej i oczyszczalni ścieków w Radostowie"</t>
  </si>
  <si>
    <t>1.11</t>
  </si>
  <si>
    <t xml:space="preserve">                                 PROGRAM ROZWOJU OBSZARÓW WIEJSKICH,  Działanie II Odnowa i Rozwój Wsi                                                                                                                                                                                      "Budowa i doposażenie boisk w miejscowości Radostowo, Potryty i Wójtówko</t>
  </si>
  <si>
    <t>RPO WARMIA MAZURY NA LATA 2007-2013 Oś Proprytetowa 2 - Turystyka; Działanie - 2.1 Wzrost potencjału turystycznego; Poddziałanie - 2.1.5 Dziedzictwo kulturowe   "Wzrost potencjału turystycznego miejscowości Jeziorany poprzez renowację zabytkowej fosy"</t>
  </si>
  <si>
    <t>926-92695-6057,9</t>
  </si>
  <si>
    <t>Wydatki bieżące razem:</t>
  </si>
  <si>
    <t>2.1</t>
  </si>
  <si>
    <r>
      <t xml:space="preserve">     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     </t>
    </r>
    <r>
      <rPr>
        <b/>
        <sz val="12"/>
        <rFont val="Times New Roman"/>
        <family val="1"/>
      </rPr>
      <t xml:space="preserve"> </t>
    </r>
  </si>
  <si>
    <t>801-80101</t>
  </si>
  <si>
    <t>2012 r</t>
  </si>
  <si>
    <t>...7,9</t>
  </si>
  <si>
    <t>2013 r</t>
  </si>
  <si>
    <t>2.2</t>
  </si>
  <si>
    <t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 PN "PODSTAWÓWKA NA START" - wniosek realizowany w SP Jeziorany</t>
  </si>
  <si>
    <t>2014 r</t>
  </si>
  <si>
    <t>2.3</t>
  </si>
  <si>
    <t xml:space="preserve"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edukacyjnych.PN "LICEUM TUŻ PRZED NAMI!" - wniosek realizowany w Gimnazjum w Jezioranach </t>
  </si>
  <si>
    <t>801-80110</t>
  </si>
  <si>
    <t>2.4</t>
  </si>
  <si>
    <t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edukacyjnych.PN"SUKCES ZALEŻY TYLKO OD CIEBIE" - wniosek realizowany w Zespole Szkół Ponadgimnazjalnych</t>
  </si>
  <si>
    <t>801-80130</t>
  </si>
  <si>
    <t>2.5</t>
  </si>
  <si>
    <t xml:space="preserve">PROGRAM OPERACYJNY   KAPITAŁ LUDZKI , prorytet IX- Rozwój wykształcenia i kompetencji w regionach, Działanie 9.2. Podniesienie atrakcyjności i jakości szkolnictwa zawodowego </t>
  </si>
  <si>
    <t>801-80130-4..7,9</t>
  </si>
  <si>
    <t>2.6</t>
  </si>
  <si>
    <t>Program Operacyjny KAPITAŁ LUDZKI,priorytet VII. Promocja integracji społecznej, D z i ł a n i e  7.1. Rozwój i upowszechnianie aktywnej integracji;Poddziałanie 7.1.1. Rozwój i upowszechnianie aktywnej integracji przez OPS  w ramach Projektu systemowego                                                                                                                                                                                                        Rozwój osobisty poprzez pracę u podstaw - wyjściem na prostą</t>
  </si>
  <si>
    <t>853-85395</t>
  </si>
  <si>
    <t>Ogółem (1+2)</t>
  </si>
  <si>
    <t>w tym : pożyczki UE</t>
  </si>
  <si>
    <t xml:space="preserve">kanalizacja R </t>
  </si>
  <si>
    <t xml:space="preserve">              kredyty  UE:</t>
  </si>
  <si>
    <t>E przedsiębiorca 754 75495</t>
  </si>
  <si>
    <t>2013 r.</t>
  </si>
  <si>
    <t>netto</t>
  </si>
  <si>
    <t>vat</t>
  </si>
  <si>
    <t>Regionalny Program Warmia i Mazury; Priorytet 5 Infrastrukrura transportowa regionalna i lokalna; Działanie 5.1 Rozbudowa i modernizacja infrastruktury transportowej warunkującej rozwój regionalny; Poddziałanie 5.1.6 Infrastruktura drogowa warunkująca rozwój regionalny  "Budowa obwodnicy Jezioran"</t>
  </si>
  <si>
    <t>Regionalny Program Operacyjny Warmia i Mazury na lata 2007-2013, Oś VII Infrastruktura społeczeństwa informacyjnego, działanie 7.2  Promocja i ułatwianie dostępu do usług teleinformatycznych, 7.2.2. Usługi i aplikacje dla MŚP      "Jeziorany-budowa systemu E-przedsiębiorca"</t>
  </si>
  <si>
    <t>suma zadania  wielolet</t>
  </si>
  <si>
    <t xml:space="preserve">REGIONALNY PROGRAM OPERACYJNY  KAPITAŁ LUDZKI, priorytet IX-Rozwój wykształcenia i kompetencji w regionach, Działóanie 9.2.Podniesienie atrakcyjności i jakości szkolnictwa zawodowego </t>
  </si>
  <si>
    <t>FOSA</t>
  </si>
  <si>
    <t>Dział</t>
  </si>
  <si>
    <t>Rozdz</t>
  </si>
  <si>
    <t>§**</t>
  </si>
  <si>
    <t>Wydatki majątkowe</t>
  </si>
  <si>
    <t>Budżet 2013</t>
  </si>
  <si>
    <t xml:space="preserve">w tym kredyt </t>
  </si>
  <si>
    <t>TRANSPORT I ŁĄCZNOŚĆ</t>
  </si>
  <si>
    <t>Drogi publiczne powiatowe</t>
  </si>
  <si>
    <t xml:space="preserve">Dotacje celowe z budżetu  na finansowanie  lub  dofinansowanie  kosztów realizacji inwestycji i zakupów inwestycyjnych  innych jednostek sektora finansów publicznych </t>
  </si>
  <si>
    <t xml:space="preserve">dotacja dla powiatu  na budowę  drogi  powiatowej Jeziorany - Tłokowo  - porozumienie </t>
  </si>
  <si>
    <t>GOSPODARKA KOMUNALNA I OCHRONA ŚRODOWISKA</t>
  </si>
  <si>
    <t>Gospodarka odpadami</t>
  </si>
  <si>
    <t>Wydatki na zakup i objecie akcji,wniesienie wkładów do spółek prawa handlowego</t>
  </si>
  <si>
    <t xml:space="preserve">spółka ZGOK w Olsztynie </t>
  </si>
  <si>
    <t>108.000(2012), 73.000 za 2011 , 58.000 za 2013</t>
  </si>
  <si>
    <t>KULTURA I OCHRONA DZIEDZICTWA NARODOWEGO</t>
  </si>
  <si>
    <t>Domy i ośrodki kultury, świetlice i kluby</t>
  </si>
  <si>
    <t xml:space="preserve">Dotacje celowe z budżetu na finansowanie lub dofinansowanie kosztów realizacji inwestycji i zakupów inwestycyjnych innych jednostek sektora finansów publicznych </t>
  </si>
  <si>
    <t>RAZEM</t>
  </si>
  <si>
    <t xml:space="preserve">  Wykonanie roku 2012</t>
  </si>
  <si>
    <t>926-92601-6059</t>
  </si>
  <si>
    <t>801-80104</t>
  </si>
  <si>
    <t>Program Operacyjny KAPITAŁ LUDZKI,priorytet IX. Rozwój wykształcenia i kompetencji w regionach, Działanie 9.1 Wyrównywanie szans edukacyjnych i zapewnienie wysokiej jakości usług edukacyjnych świadczonych w systemie oświaty, Poddziałanie 9.1.1 Zmniejszanie nierówności w stopniu upowszechnienia edukacji przedszkolnej - RÓWNY START W GMINIE JEZIORANY (Radostowo)</t>
  </si>
  <si>
    <t>801-80104-6057,6059</t>
  </si>
  <si>
    <t>plac-kino</t>
  </si>
  <si>
    <t xml:space="preserve">boiska R P W </t>
  </si>
  <si>
    <t>WODOCIĄG STUDZIANKA</t>
  </si>
  <si>
    <t>SUW</t>
  </si>
  <si>
    <t xml:space="preserve">plac przed kinem </t>
  </si>
  <si>
    <t xml:space="preserve">Razem kredyty i pożyczki </t>
  </si>
  <si>
    <t>2.0</t>
  </si>
  <si>
    <t>Program Operacyjny KAPITAŁ LUDZKI,priorytet IX. Rozwój wykształcenia i kompetencji w regionach, D z i ł a n i e 9.5 Oddolne inicjatywy edukacyjne na obszarach wiejskich;                                                                                                                                                                                                                                                                  MODELOWANIE NASZĄ PASJĄ</t>
  </si>
  <si>
    <t>Załącznik Nr 2a do  Uchwały Rady Miejskiej w Jezioranach Nr XXIV/219 /2013 z dnia 24 czerwca  2013r w sprawie zmian w budżecie gminy  na rok 2013   -    POZOSTAŁE WYDATKI MAJĄTKOWE 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</si>
</sst>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 CE"/>
      <family val="0"/>
    </font>
    <font>
      <sz val="8"/>
      <name val="Arial"/>
      <family val="0"/>
    </font>
    <font>
      <sz val="11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0"/>
    </font>
    <font>
      <sz val="8"/>
      <name val="Arial CE"/>
      <family val="0"/>
    </font>
    <font>
      <b/>
      <sz val="10"/>
      <name val="Arial CE"/>
      <family val="0"/>
    </font>
    <font>
      <sz val="7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8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wrapText="1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4" fontId="1" fillId="0" borderId="0" xfId="52" applyNumberFormat="1" applyFont="1">
      <alignment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4" fontId="1" fillId="0" borderId="12" xfId="52" applyNumberFormat="1" applyFont="1" applyBorder="1" applyAlignment="1">
      <alignment horizontal="center" vertical="center"/>
      <protection/>
    </xf>
    <xf numFmtId="4" fontId="1" fillId="0" borderId="12" xfId="52" applyNumberFormat="1" applyFont="1" applyBorder="1" applyAlignment="1">
      <alignment horizontal="center" vertical="center"/>
      <protection/>
    </xf>
    <xf numFmtId="4" fontId="1" fillId="0" borderId="13" xfId="52" applyNumberFormat="1" applyFont="1" applyBorder="1" applyAlignment="1">
      <alignment horizontal="center" vertical="center"/>
      <protection/>
    </xf>
    <xf numFmtId="4" fontId="1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/>
      <protection/>
    </xf>
    <xf numFmtId="4" fontId="3" fillId="0" borderId="15" xfId="52" applyNumberFormat="1" applyFont="1" applyBorder="1">
      <alignment/>
      <protection/>
    </xf>
    <xf numFmtId="0" fontId="3" fillId="0" borderId="0" xfId="52" applyFont="1">
      <alignment/>
      <protection/>
    </xf>
    <xf numFmtId="0" fontId="3" fillId="0" borderId="16" xfId="52" applyFont="1" applyBorder="1" applyAlignment="1">
      <alignment horizontal="center"/>
      <protection/>
    </xf>
    <xf numFmtId="0" fontId="1" fillId="0" borderId="17" xfId="52" applyFont="1" applyBorder="1" applyAlignment="1">
      <alignment horizontal="left"/>
      <protection/>
    </xf>
    <xf numFmtId="0" fontId="1" fillId="0" borderId="17" xfId="52" applyFont="1" applyBorder="1" applyAlignment="1">
      <alignment horizontal="left" wrapText="1"/>
      <protection/>
    </xf>
    <xf numFmtId="4" fontId="1" fillId="0" borderId="17" xfId="52" applyNumberFormat="1" applyFont="1" applyBorder="1" applyAlignment="1">
      <alignment horizontal="left"/>
      <protection/>
    </xf>
    <xf numFmtId="4" fontId="1" fillId="0" borderId="18" xfId="52" applyNumberFormat="1" applyFont="1" applyBorder="1" applyAlignment="1">
      <alignment horizontal="left"/>
      <protection/>
    </xf>
    <xf numFmtId="4" fontId="1" fillId="0" borderId="19" xfId="52" applyNumberFormat="1" applyFont="1" applyBorder="1" applyAlignment="1">
      <alignment horizontal="left"/>
      <protection/>
    </xf>
    <xf numFmtId="4" fontId="1" fillId="0" borderId="20" xfId="52" applyNumberFormat="1" applyFont="1" applyBorder="1" applyAlignment="1">
      <alignment horizontal="left"/>
      <protection/>
    </xf>
    <xf numFmtId="0" fontId="1" fillId="0" borderId="10" xfId="52" applyFont="1" applyBorder="1" applyAlignment="1">
      <alignment horizontal="left"/>
      <protection/>
    </xf>
    <xf numFmtId="0" fontId="1" fillId="0" borderId="10" xfId="52" applyFont="1" applyBorder="1" applyAlignment="1">
      <alignment horizontal="left" wrapText="1"/>
      <protection/>
    </xf>
    <xf numFmtId="4" fontId="1" fillId="0" borderId="10" xfId="52" applyNumberFormat="1" applyFont="1" applyBorder="1" applyAlignment="1">
      <alignment horizontal="left"/>
      <protection/>
    </xf>
    <xf numFmtId="0" fontId="3" fillId="0" borderId="16" xfId="52" applyFont="1" applyBorder="1">
      <alignment/>
      <protection/>
    </xf>
    <xf numFmtId="0" fontId="3" fillId="0" borderId="21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4" fontId="3" fillId="0" borderId="0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3" fillId="0" borderId="10" xfId="52" applyNumberFormat="1" applyFont="1" applyBorder="1" applyAlignment="1">
      <alignment horizontal="left"/>
      <protection/>
    </xf>
    <xf numFmtId="0" fontId="1" fillId="0" borderId="19" xfId="52" applyFont="1" applyBorder="1" applyAlignment="1">
      <alignment horizontal="left" vertical="center"/>
      <protection/>
    </xf>
    <xf numFmtId="0" fontId="1" fillId="0" borderId="10" xfId="52" applyFont="1" applyBorder="1" applyAlignment="1">
      <alignment horizontal="center"/>
      <protection/>
    </xf>
    <xf numFmtId="0" fontId="1" fillId="0" borderId="17" xfId="52" applyFont="1" applyBorder="1">
      <alignment/>
      <protection/>
    </xf>
    <xf numFmtId="0" fontId="1" fillId="0" borderId="10" xfId="52" applyFont="1" applyBorder="1" applyAlignment="1">
      <alignment horizontal="center" wrapText="1"/>
      <protection/>
    </xf>
    <xf numFmtId="4" fontId="1" fillId="0" borderId="10" xfId="52" applyNumberFormat="1" applyFont="1" applyBorder="1">
      <alignment/>
      <protection/>
    </xf>
    <xf numFmtId="4" fontId="1" fillId="0" borderId="10" xfId="52" applyNumberFormat="1" applyFont="1" applyBorder="1" applyAlignment="1">
      <alignment horizontal="center"/>
      <protection/>
    </xf>
    <xf numFmtId="0" fontId="8" fillId="0" borderId="23" xfId="52" applyFont="1" applyBorder="1" applyAlignment="1">
      <alignment vertical="top" wrapText="1"/>
      <protection/>
    </xf>
    <xf numFmtId="0" fontId="8" fillId="0" borderId="10" xfId="52" applyFont="1" applyBorder="1">
      <alignment/>
      <protection/>
    </xf>
    <xf numFmtId="0" fontId="1" fillId="0" borderId="10" xfId="52" applyFont="1" applyBorder="1">
      <alignment/>
      <protection/>
    </xf>
    <xf numFmtId="0" fontId="8" fillId="0" borderId="10" xfId="52" applyFont="1" applyBorder="1" applyAlignment="1">
      <alignment vertical="top" wrapText="1"/>
      <protection/>
    </xf>
    <xf numFmtId="0" fontId="1" fillId="0" borderId="17" xfId="52" applyFont="1" applyBorder="1" applyAlignment="1">
      <alignment wrapText="1"/>
      <protection/>
    </xf>
    <xf numFmtId="4" fontId="1" fillId="0" borderId="17" xfId="52" applyNumberFormat="1" applyFont="1" applyBorder="1">
      <alignment/>
      <protection/>
    </xf>
    <xf numFmtId="4" fontId="1" fillId="0" borderId="18" xfId="52" applyNumberFormat="1" applyFont="1" applyBorder="1" applyAlignment="1">
      <alignment/>
      <protection/>
    </xf>
    <xf numFmtId="0" fontId="1" fillId="0" borderId="19" xfId="52" applyFont="1" applyBorder="1">
      <alignment/>
      <protection/>
    </xf>
    <xf numFmtId="0" fontId="1" fillId="0" borderId="19" xfId="52" applyFont="1" applyBorder="1" applyAlignment="1">
      <alignment wrapText="1"/>
      <protection/>
    </xf>
    <xf numFmtId="4" fontId="1" fillId="0" borderId="19" xfId="52" applyNumberFormat="1" applyFont="1" applyBorder="1">
      <alignment/>
      <protection/>
    </xf>
    <xf numFmtId="4" fontId="1" fillId="0" borderId="24" xfId="52" applyNumberFormat="1" applyFont="1" applyBorder="1" applyAlignment="1">
      <alignment/>
      <protection/>
    </xf>
    <xf numFmtId="3" fontId="1" fillId="0" borderId="19" xfId="52" applyNumberFormat="1" applyFont="1" applyBorder="1">
      <alignment/>
      <protection/>
    </xf>
    <xf numFmtId="0" fontId="1" fillId="0" borderId="25" xfId="52" applyFont="1" applyBorder="1">
      <alignment/>
      <protection/>
    </xf>
    <xf numFmtId="0" fontId="1" fillId="0" borderId="23" xfId="52" applyFont="1" applyBorder="1" applyAlignment="1">
      <alignment horizontal="center"/>
      <protection/>
    </xf>
    <xf numFmtId="3" fontId="1" fillId="0" borderId="25" xfId="52" applyNumberFormat="1" applyFont="1" applyBorder="1">
      <alignment/>
      <protection/>
    </xf>
    <xf numFmtId="3" fontId="1" fillId="0" borderId="17" xfId="52" applyNumberFormat="1" applyFont="1" applyBorder="1">
      <alignment/>
      <protection/>
    </xf>
    <xf numFmtId="0" fontId="1" fillId="0" borderId="17" xfId="52" applyFont="1" applyBorder="1" applyAlignment="1">
      <alignment horizontal="right"/>
      <protection/>
    </xf>
    <xf numFmtId="4" fontId="1" fillId="0" borderId="20" xfId="52" applyNumberFormat="1" applyFont="1" applyBorder="1" applyAlignment="1">
      <alignment horizontal="center"/>
      <protection/>
    </xf>
    <xf numFmtId="0" fontId="1" fillId="0" borderId="19" xfId="52" applyFont="1" applyBorder="1" applyAlignment="1">
      <alignment horizontal="right"/>
      <protection/>
    </xf>
    <xf numFmtId="4" fontId="1" fillId="0" borderId="23" xfId="52" applyNumberFormat="1" applyFont="1" applyBorder="1" applyAlignment="1">
      <alignment horizontal="center"/>
      <protection/>
    </xf>
    <xf numFmtId="3" fontId="1" fillId="0" borderId="10" xfId="52" applyNumberFormat="1" applyFont="1" applyBorder="1" applyAlignment="1">
      <alignment horizontal="center"/>
      <protection/>
    </xf>
    <xf numFmtId="0" fontId="1" fillId="0" borderId="16" xfId="52" applyFont="1" applyBorder="1" applyAlignment="1">
      <alignment horizontal="center" vertical="center"/>
      <protection/>
    </xf>
    <xf numFmtId="0" fontId="1" fillId="0" borderId="21" xfId="52" applyFont="1" applyBorder="1" applyAlignment="1">
      <alignment horizontal="center"/>
      <protection/>
    </xf>
    <xf numFmtId="0" fontId="1" fillId="0" borderId="22" xfId="52" applyFont="1" applyBorder="1" applyAlignment="1">
      <alignment horizontal="center" wrapText="1"/>
      <protection/>
    </xf>
    <xf numFmtId="0" fontId="3" fillId="0" borderId="17" xfId="52" applyFont="1" applyBorder="1" applyAlignment="1">
      <alignment horizontal="center"/>
      <protection/>
    </xf>
    <xf numFmtId="0" fontId="3" fillId="0" borderId="17" xfId="52" applyFont="1" applyBorder="1">
      <alignment/>
      <protection/>
    </xf>
    <xf numFmtId="0" fontId="8" fillId="0" borderId="26" xfId="52" applyFont="1" applyBorder="1" applyAlignment="1">
      <alignment vertical="top" wrapText="1"/>
      <protection/>
    </xf>
    <xf numFmtId="0" fontId="3" fillId="0" borderId="10" xfId="52" applyFont="1" applyBorder="1" applyAlignment="1">
      <alignment horizont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13" xfId="52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0" fontId="1" fillId="0" borderId="0" xfId="52" applyFont="1" applyBorder="1">
      <alignment/>
      <protection/>
    </xf>
    <xf numFmtId="0" fontId="1" fillId="0" borderId="0" xfId="52" applyFont="1" applyBorder="1" applyAlignment="1">
      <alignment horizontal="center" wrapText="1"/>
      <protection/>
    </xf>
    <xf numFmtId="4" fontId="3" fillId="0" borderId="0" xfId="52" applyNumberFormat="1" applyFont="1" applyBorder="1">
      <alignment/>
      <protection/>
    </xf>
    <xf numFmtId="4" fontId="1" fillId="0" borderId="0" xfId="52" applyNumberFormat="1" applyFont="1">
      <alignment/>
      <protection/>
    </xf>
    <xf numFmtId="0" fontId="1" fillId="0" borderId="0" xfId="52" applyFont="1">
      <alignment/>
      <protection/>
    </xf>
    <xf numFmtId="3" fontId="1" fillId="0" borderId="0" xfId="52" applyNumberFormat="1" applyFont="1">
      <alignment/>
      <protection/>
    </xf>
    <xf numFmtId="0" fontId="1" fillId="0" borderId="20" xfId="52" applyFont="1" applyBorder="1" applyAlignment="1">
      <alignment horizontal="center" vertical="center"/>
      <protection/>
    </xf>
    <xf numFmtId="3" fontId="1" fillId="0" borderId="20" xfId="52" applyNumberFormat="1" applyFont="1" applyBorder="1" applyAlignment="1">
      <alignment horizontal="center"/>
      <protection/>
    </xf>
    <xf numFmtId="3" fontId="1" fillId="0" borderId="23" xfId="52" applyNumberFormat="1" applyFont="1" applyBorder="1" applyAlignment="1">
      <alignment horizontal="center"/>
      <protection/>
    </xf>
    <xf numFmtId="0" fontId="3" fillId="0" borderId="15" xfId="52" applyFont="1" applyBorder="1" applyAlignment="1">
      <alignment wrapText="1"/>
      <protection/>
    </xf>
    <xf numFmtId="0" fontId="1" fillId="0" borderId="17" xfId="52" applyFont="1" applyBorder="1" applyAlignment="1">
      <alignment horizontal="left" wrapText="1"/>
      <protection/>
    </xf>
    <xf numFmtId="3" fontId="1" fillId="0" borderId="17" xfId="52" applyNumberFormat="1" applyFont="1" applyBorder="1" applyAlignment="1">
      <alignment horizontal="left"/>
      <protection/>
    </xf>
    <xf numFmtId="4" fontId="1" fillId="0" borderId="10" xfId="52" applyNumberFormat="1" applyFont="1" applyBorder="1" applyAlignment="1">
      <alignment horizontal="left" wrapText="1"/>
      <protection/>
    </xf>
    <xf numFmtId="4" fontId="1" fillId="0" borderId="23" xfId="52" applyNumberFormat="1" applyFont="1" applyBorder="1" applyAlignment="1">
      <alignment horizontal="left" wrapText="1"/>
      <protection/>
    </xf>
    <xf numFmtId="3" fontId="1" fillId="0" borderId="10" xfId="52" applyNumberFormat="1" applyFont="1" applyBorder="1" applyAlignment="1">
      <alignment horizontal="left"/>
      <protection/>
    </xf>
    <xf numFmtId="3" fontId="1" fillId="0" borderId="24" xfId="52" applyNumberFormat="1" applyFont="1" applyBorder="1" applyAlignment="1">
      <alignment/>
      <protection/>
    </xf>
    <xf numFmtId="0" fontId="3" fillId="0" borderId="19" xfId="52" applyFont="1" applyBorder="1" applyAlignment="1">
      <alignment horizontal="right"/>
      <protection/>
    </xf>
    <xf numFmtId="4" fontId="3" fillId="0" borderId="19" xfId="52" applyNumberFormat="1" applyFont="1" applyBorder="1">
      <alignment/>
      <protection/>
    </xf>
    <xf numFmtId="1" fontId="1" fillId="0" borderId="23" xfId="52" applyNumberFormat="1" applyFont="1" applyBorder="1" applyAlignment="1">
      <alignment horizontal="center"/>
      <protection/>
    </xf>
    <xf numFmtId="1" fontId="1" fillId="0" borderId="10" xfId="52" applyNumberFormat="1" applyFont="1" applyBorder="1" applyAlignment="1">
      <alignment horizontal="center"/>
      <protection/>
    </xf>
    <xf numFmtId="4" fontId="12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0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top" wrapText="1"/>
    </xf>
    <xf numFmtId="4" fontId="12" fillId="0" borderId="0" xfId="0" applyNumberFormat="1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12" xfId="0" applyNumberFormat="1" applyFont="1" applyBorder="1" applyAlignment="1">
      <alignment horizontal="center" vertical="top" wrapText="1"/>
    </xf>
    <xf numFmtId="4" fontId="14" fillId="0" borderId="10" xfId="0" applyNumberFormat="1" applyFont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center" vertical="top" wrapText="1"/>
    </xf>
    <xf numFmtId="4" fontId="12" fillId="0" borderId="12" xfId="0" applyNumberFormat="1" applyFont="1" applyBorder="1" applyAlignment="1">
      <alignment horizontal="center" vertical="top" wrapText="1"/>
    </xf>
    <xf numFmtId="4" fontId="16" fillId="0" borderId="10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3" fillId="0" borderId="10" xfId="0" applyFont="1" applyBorder="1" applyAlignment="1">
      <alignment horizontal="left" vertical="top"/>
    </xf>
    <xf numFmtId="0" fontId="14" fillId="0" borderId="10" xfId="0" applyFont="1" applyFill="1" applyBorder="1" applyAlignment="1">
      <alignment vertical="top" wrapText="1"/>
    </xf>
    <xf numFmtId="4" fontId="9" fillId="0" borderId="10" xfId="0" applyNumberFormat="1" applyFont="1" applyBorder="1" applyAlignment="1">
      <alignment horizontal="center" vertical="top"/>
    </xf>
    <xf numFmtId="0" fontId="0" fillId="0" borderId="20" xfId="0" applyBorder="1" applyAlignment="1">
      <alignment vertical="top"/>
    </xf>
    <xf numFmtId="0" fontId="0" fillId="0" borderId="23" xfId="0" applyBorder="1" applyAlignment="1">
      <alignment vertical="top"/>
    </xf>
    <xf numFmtId="0" fontId="13" fillId="0" borderId="12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 wrapText="1"/>
    </xf>
    <xf numFmtId="4" fontId="15" fillId="0" borderId="10" xfId="0" applyNumberFormat="1" applyFont="1" applyBorder="1" applyAlignment="1">
      <alignment horizontal="center" vertical="top"/>
    </xf>
    <xf numFmtId="4" fontId="12" fillId="0" borderId="10" xfId="0" applyNumberFormat="1" applyFont="1" applyBorder="1" applyAlignment="1">
      <alignment horizontal="center" vertical="top"/>
    </xf>
    <xf numFmtId="4" fontId="16" fillId="0" borderId="10" xfId="0" applyNumberFormat="1" applyFont="1" applyBorder="1" applyAlignment="1">
      <alignment horizontal="center" vertical="top"/>
    </xf>
    <xf numFmtId="0" fontId="13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4" fontId="17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4" fontId="16" fillId="0" borderId="10" xfId="0" applyNumberFormat="1" applyFont="1" applyBorder="1" applyAlignment="1">
      <alignment vertical="top"/>
    </xf>
    <xf numFmtId="0" fontId="13" fillId="0" borderId="10" xfId="0" applyFont="1" applyBorder="1" applyAlignment="1">
      <alignment vertical="top"/>
    </xf>
    <xf numFmtId="4" fontId="9" fillId="0" borderId="10" xfId="0" applyNumberFormat="1" applyFont="1" applyBorder="1" applyAlignment="1">
      <alignment horizontal="left" vertical="top"/>
    </xf>
    <xf numFmtId="4" fontId="13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0" fontId="13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top"/>
    </xf>
    <xf numFmtId="4" fontId="13" fillId="0" borderId="10" xfId="0" applyNumberFormat="1" applyFont="1" applyBorder="1" applyAlignment="1">
      <alignment horizontal="center" vertical="top"/>
    </xf>
    <xf numFmtId="4" fontId="14" fillId="0" borderId="10" xfId="0" applyNumberFormat="1" applyFont="1" applyBorder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top" wrapText="1"/>
    </xf>
    <xf numFmtId="4" fontId="12" fillId="0" borderId="0" xfId="0" applyNumberFormat="1" applyFont="1" applyAlignment="1">
      <alignment horizontal="left" vertical="top"/>
    </xf>
    <xf numFmtId="1" fontId="13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1" fontId="13" fillId="0" borderId="12" xfId="0" applyNumberFormat="1" applyFont="1" applyBorder="1" applyAlignment="1">
      <alignment horizontal="center" vertical="top" wrapText="1"/>
    </xf>
    <xf numFmtId="0" fontId="3" fillId="0" borderId="21" xfId="52" applyFont="1" applyBorder="1" applyAlignment="1">
      <alignment horizontal="center" vertical="top" wrapText="1"/>
      <protection/>
    </xf>
    <xf numFmtId="0" fontId="0" fillId="0" borderId="23" xfId="0" applyBorder="1" applyAlignment="1">
      <alignment horizontal="center"/>
    </xf>
    <xf numFmtId="0" fontId="1" fillId="0" borderId="0" xfId="52" applyFont="1" applyBorder="1" applyAlignment="1">
      <alignment horizontal="center" vertical="top" wrapText="1"/>
      <protection/>
    </xf>
    <xf numFmtId="4" fontId="3" fillId="0" borderId="0" xfId="52" applyNumberFormat="1" applyFont="1" applyBorder="1" applyAlignment="1">
      <alignment horizontal="center" vertical="top" wrapText="1"/>
      <protection/>
    </xf>
    <xf numFmtId="4" fontId="3" fillId="0" borderId="22" xfId="52" applyNumberFormat="1" applyFont="1" applyBorder="1" applyAlignment="1">
      <alignment horizontal="center" vertical="top" wrapText="1"/>
      <protection/>
    </xf>
    <xf numFmtId="0" fontId="15" fillId="0" borderId="0" xfId="52" applyFont="1">
      <alignment/>
      <protection/>
    </xf>
    <xf numFmtId="0" fontId="15" fillId="0" borderId="23" xfId="0" applyFont="1" applyBorder="1" applyAlignment="1">
      <alignment horizontal="center"/>
    </xf>
    <xf numFmtId="0" fontId="15" fillId="0" borderId="23" xfId="52" applyFont="1" applyBorder="1" applyAlignment="1">
      <alignment vertical="top" wrapText="1"/>
      <protection/>
    </xf>
    <xf numFmtId="0" fontId="15" fillId="0" borderId="26" xfId="52" applyFont="1" applyBorder="1" applyAlignment="1">
      <alignment vertical="top" wrapText="1"/>
      <protection/>
    </xf>
    <xf numFmtId="0" fontId="15" fillId="0" borderId="10" xfId="0" applyFont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center" vertical="top" wrapText="1"/>
    </xf>
    <xf numFmtId="0" fontId="15" fillId="0" borderId="10" xfId="52" applyFont="1" applyBorder="1" applyAlignment="1">
      <alignment horizontal="center"/>
      <protection/>
    </xf>
    <xf numFmtId="4" fontId="15" fillId="0" borderId="10" xfId="52" applyNumberFormat="1" applyFont="1" applyBorder="1" applyAlignment="1">
      <alignment horizontal="center"/>
      <protection/>
    </xf>
    <xf numFmtId="0" fontId="15" fillId="0" borderId="13" xfId="52" applyFont="1" applyBorder="1">
      <alignment/>
      <protection/>
    </xf>
    <xf numFmtId="0" fontId="15" fillId="0" borderId="27" xfId="52" applyFont="1" applyBorder="1" applyAlignment="1">
      <alignment wrapText="1"/>
      <protection/>
    </xf>
    <xf numFmtId="0" fontId="15" fillId="0" borderId="27" xfId="52" applyFont="1" applyBorder="1">
      <alignment/>
      <protection/>
    </xf>
    <xf numFmtId="0" fontId="15" fillId="0" borderId="14" xfId="52" applyFont="1" applyBorder="1">
      <alignment/>
      <protection/>
    </xf>
    <xf numFmtId="0" fontId="15" fillId="0" borderId="23" xfId="52" applyFont="1" applyBorder="1">
      <alignment/>
      <protection/>
    </xf>
    <xf numFmtId="0" fontId="15" fillId="0" borderId="10" xfId="52" applyFont="1" applyBorder="1" applyAlignment="1">
      <alignment vertical="top" wrapText="1"/>
      <protection/>
    </xf>
    <xf numFmtId="0" fontId="1" fillId="0" borderId="0" xfId="52" applyFont="1" applyAlignment="1">
      <alignment horizontal="left"/>
      <protection/>
    </xf>
    <xf numFmtId="0" fontId="5" fillId="0" borderId="10" xfId="52" applyFont="1" applyBorder="1" applyAlignment="1">
      <alignment horizontal="left" vertical="center"/>
      <protection/>
    </xf>
    <xf numFmtId="4" fontId="1" fillId="0" borderId="12" xfId="52" applyNumberFormat="1" applyFont="1" applyBorder="1" applyAlignment="1">
      <alignment horizontal="left" vertical="center"/>
      <protection/>
    </xf>
    <xf numFmtId="4" fontId="3" fillId="0" borderId="15" xfId="52" applyNumberFormat="1" applyFont="1" applyBorder="1" applyAlignment="1">
      <alignment horizontal="left"/>
      <protection/>
    </xf>
    <xf numFmtId="4" fontId="3" fillId="0" borderId="0" xfId="52" applyNumberFormat="1" applyFont="1" applyBorder="1" applyAlignment="1">
      <alignment horizontal="left"/>
      <protection/>
    </xf>
    <xf numFmtId="0" fontId="15" fillId="0" borderId="27" xfId="52" applyFont="1" applyBorder="1" applyAlignment="1">
      <alignment horizontal="left"/>
      <protection/>
    </xf>
    <xf numFmtId="4" fontId="3" fillId="0" borderId="19" xfId="52" applyNumberFormat="1" applyFont="1" applyBorder="1" applyAlignment="1">
      <alignment horizontal="left"/>
      <protection/>
    </xf>
    <xf numFmtId="3" fontId="1" fillId="0" borderId="25" xfId="52" applyNumberFormat="1" applyFont="1" applyBorder="1" applyAlignment="1">
      <alignment horizontal="left"/>
      <protection/>
    </xf>
    <xf numFmtId="4" fontId="3" fillId="0" borderId="0" xfId="52" applyNumberFormat="1" applyFont="1" applyBorder="1" applyAlignment="1">
      <alignment horizontal="left" vertical="top" wrapText="1"/>
      <protection/>
    </xf>
    <xf numFmtId="4" fontId="3" fillId="0" borderId="19" xfId="52" applyNumberFormat="1" applyFont="1" applyBorder="1" applyAlignment="1">
      <alignment horizontal="left"/>
      <protection/>
    </xf>
    <xf numFmtId="4" fontId="1" fillId="0" borderId="23" xfId="52" applyNumberFormat="1" applyFont="1" applyBorder="1" applyAlignment="1">
      <alignment horizontal="left"/>
      <protection/>
    </xf>
    <xf numFmtId="4" fontId="15" fillId="0" borderId="10" xfId="0" applyNumberFormat="1" applyFont="1" applyBorder="1" applyAlignment="1">
      <alignment horizontal="left" vertical="top" wrapText="1"/>
    </xf>
    <xf numFmtId="4" fontId="15" fillId="0" borderId="10" xfId="52" applyNumberFormat="1" applyFont="1" applyBorder="1" applyAlignment="1">
      <alignment horizontal="left"/>
      <protection/>
    </xf>
    <xf numFmtId="4" fontId="3" fillId="0" borderId="0" xfId="52" applyNumberFormat="1" applyFont="1" applyBorder="1" applyAlignment="1">
      <alignment horizontal="left"/>
      <protection/>
    </xf>
    <xf numFmtId="4" fontId="15" fillId="0" borderId="27" xfId="52" applyNumberFormat="1" applyFont="1" applyBorder="1" applyAlignment="1">
      <alignment horizontal="left"/>
      <protection/>
    </xf>
    <xf numFmtId="4" fontId="15" fillId="0" borderId="27" xfId="52" applyNumberFormat="1" applyFont="1" applyBorder="1">
      <alignment/>
      <protection/>
    </xf>
    <xf numFmtId="4" fontId="15" fillId="0" borderId="14" xfId="52" applyNumberFormat="1" applyFont="1" applyBorder="1">
      <alignment/>
      <protection/>
    </xf>
    <xf numFmtId="0" fontId="3" fillId="0" borderId="0" xfId="52" applyFont="1" applyAlignment="1">
      <alignment wrapText="1"/>
      <protection/>
    </xf>
    <xf numFmtId="4" fontId="3" fillId="0" borderId="11" xfId="52" applyNumberFormat="1" applyFont="1" applyBorder="1">
      <alignment/>
      <protection/>
    </xf>
    <xf numFmtId="4" fontId="3" fillId="0" borderId="12" xfId="52" applyNumberFormat="1" applyFont="1" applyBorder="1">
      <alignment/>
      <protection/>
    </xf>
    <xf numFmtId="3" fontId="3" fillId="0" borderId="12" xfId="52" applyNumberFormat="1" applyFont="1" applyBorder="1">
      <alignment/>
      <protection/>
    </xf>
    <xf numFmtId="4" fontId="3" fillId="0" borderId="28" xfId="52" applyNumberFormat="1" applyFont="1" applyBorder="1">
      <alignment/>
      <protection/>
    </xf>
    <xf numFmtId="1" fontId="3" fillId="0" borderId="12" xfId="52" applyNumberFormat="1" applyFont="1" applyBorder="1">
      <alignment/>
      <protection/>
    </xf>
    <xf numFmtId="4" fontId="3" fillId="0" borderId="29" xfId="52" applyNumberFormat="1" applyFont="1" applyBorder="1">
      <alignment/>
      <protection/>
    </xf>
    <xf numFmtId="0" fontId="3" fillId="0" borderId="0" xfId="52" applyFont="1" applyAlignment="1">
      <alignment horizontal="left"/>
      <protection/>
    </xf>
    <xf numFmtId="0" fontId="8" fillId="0" borderId="23" xfId="52" applyFont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1" fillId="0" borderId="21" xfId="52" applyFont="1" applyBorder="1">
      <alignment/>
      <protection/>
    </xf>
    <xf numFmtId="0" fontId="1" fillId="0" borderId="0" xfId="52" applyFont="1" applyBorder="1" applyAlignment="1">
      <alignment wrapText="1"/>
      <protection/>
    </xf>
    <xf numFmtId="0" fontId="1" fillId="0" borderId="0" xfId="52" applyFont="1" applyBorder="1" applyAlignment="1">
      <alignment horizontal="left"/>
      <protection/>
    </xf>
    <xf numFmtId="0" fontId="1" fillId="0" borderId="22" xfId="52" applyFont="1" applyBorder="1">
      <alignment/>
      <protection/>
    </xf>
    <xf numFmtId="4" fontId="1" fillId="0" borderId="12" xfId="52" applyNumberFormat="1" applyFont="1" applyBorder="1" applyAlignment="1">
      <alignment horizontal="center"/>
      <protection/>
    </xf>
    <xf numFmtId="0" fontId="8" fillId="0" borderId="12" xfId="52" applyFont="1" applyBorder="1" applyAlignment="1">
      <alignment horizontal="center" vertical="center"/>
      <protection/>
    </xf>
    <xf numFmtId="0" fontId="8" fillId="0" borderId="20" xfId="52" applyFont="1" applyBorder="1" applyAlignment="1">
      <alignment horizontal="center" vertical="center"/>
      <protection/>
    </xf>
    <xf numFmtId="0" fontId="8" fillId="0" borderId="23" xfId="52" applyFont="1" applyBorder="1" applyAlignment="1">
      <alignment horizontal="center" vertical="center"/>
      <protection/>
    </xf>
    <xf numFmtId="0" fontId="9" fillId="0" borderId="30" xfId="52" applyFont="1" applyBorder="1" applyAlignment="1">
      <alignment horizontal="center" vertical="top" wrapText="1"/>
      <protection/>
    </xf>
    <xf numFmtId="0" fontId="9" fillId="0" borderId="31" xfId="52" applyFont="1" applyBorder="1" applyAlignment="1">
      <alignment horizontal="center" vertical="top" wrapText="1"/>
      <protection/>
    </xf>
    <xf numFmtId="0" fontId="9" fillId="0" borderId="32" xfId="52" applyFont="1" applyBorder="1" applyAlignment="1">
      <alignment horizontal="center" vertical="top" wrapText="1"/>
      <protection/>
    </xf>
    <xf numFmtId="0" fontId="9" fillId="0" borderId="33" xfId="52" applyFont="1" applyBorder="1" applyAlignment="1">
      <alignment horizontal="center" vertical="top" wrapText="1"/>
      <protection/>
    </xf>
    <xf numFmtId="0" fontId="9" fillId="0" borderId="0" xfId="52" applyFont="1" applyBorder="1" applyAlignment="1">
      <alignment horizontal="center" vertical="top" wrapText="1"/>
      <protection/>
    </xf>
    <xf numFmtId="0" fontId="9" fillId="0" borderId="34" xfId="52" applyFont="1" applyBorder="1" applyAlignment="1">
      <alignment horizontal="center" vertical="top" wrapText="1"/>
      <protection/>
    </xf>
    <xf numFmtId="0" fontId="9" fillId="0" borderId="35" xfId="52" applyFont="1" applyBorder="1" applyAlignment="1">
      <alignment horizontal="center" vertical="top" wrapText="1"/>
      <protection/>
    </xf>
    <xf numFmtId="0" fontId="9" fillId="0" borderId="36" xfId="52" applyFont="1" applyBorder="1" applyAlignment="1">
      <alignment horizontal="center" vertical="top" wrapText="1"/>
      <protection/>
    </xf>
    <xf numFmtId="0" fontId="9" fillId="0" borderId="37" xfId="52" applyFont="1" applyBorder="1" applyAlignment="1">
      <alignment horizontal="center" vertical="top" wrapText="1"/>
      <protection/>
    </xf>
    <xf numFmtId="0" fontId="3" fillId="0" borderId="19" xfId="52" applyFont="1" applyBorder="1" applyAlignment="1">
      <alignment horizontal="center"/>
      <protection/>
    </xf>
    <xf numFmtId="0" fontId="3" fillId="0" borderId="20" xfId="52" applyFont="1" applyBorder="1" applyAlignment="1">
      <alignment horizontal="center"/>
      <protection/>
    </xf>
    <xf numFmtId="0" fontId="3" fillId="0" borderId="23" xfId="52" applyFont="1" applyBorder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1" fillId="0" borderId="10" xfId="52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0" xfId="52" applyFont="1" applyBorder="1" applyAlignment="1">
      <alignment horizontal="center"/>
      <protection/>
    </xf>
    <xf numFmtId="4" fontId="1" fillId="0" borderId="19" xfId="52" applyNumberFormat="1" applyFont="1" applyBorder="1" applyAlignment="1">
      <alignment horizontal="center"/>
      <protection/>
    </xf>
    <xf numFmtId="4" fontId="1" fillId="0" borderId="20" xfId="52" applyNumberFormat="1" applyFont="1" applyBorder="1" applyAlignment="1">
      <alignment horizontal="center"/>
      <protection/>
    </xf>
    <xf numFmtId="4" fontId="1" fillId="0" borderId="16" xfId="52" applyNumberFormat="1" applyFont="1" applyBorder="1" applyAlignment="1">
      <alignment horizontal="center"/>
      <protection/>
    </xf>
    <xf numFmtId="0" fontId="3" fillId="0" borderId="38" xfId="52" applyFont="1" applyBorder="1" applyAlignment="1">
      <alignment horizontal="center"/>
      <protection/>
    </xf>
    <xf numFmtId="0" fontId="3" fillId="0" borderId="39" xfId="52" applyFont="1" applyBorder="1" applyAlignment="1">
      <alignment horizont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6" xfId="52" applyFont="1" applyBorder="1" applyAlignment="1">
      <alignment horizontal="center" vertical="center"/>
      <protection/>
    </xf>
    <xf numFmtId="0" fontId="3" fillId="0" borderId="24" xfId="52" applyFont="1" applyBorder="1" applyAlignment="1">
      <alignment horizontal="center" vertical="top" wrapText="1"/>
      <protection/>
    </xf>
    <xf numFmtId="0" fontId="3" fillId="0" borderId="40" xfId="52" applyFont="1" applyBorder="1" applyAlignment="1">
      <alignment horizontal="center" vertical="top" wrapText="1"/>
      <protection/>
    </xf>
    <xf numFmtId="0" fontId="3" fillId="0" borderId="41" xfId="52" applyFont="1" applyBorder="1" applyAlignment="1">
      <alignment horizontal="center" vertical="top" wrapText="1"/>
      <protection/>
    </xf>
    <xf numFmtId="0" fontId="3" fillId="0" borderId="21" xfId="52" applyFont="1" applyBorder="1" applyAlignment="1">
      <alignment horizontal="center" vertical="top" wrapText="1"/>
      <protection/>
    </xf>
    <xf numFmtId="0" fontId="3" fillId="0" borderId="0" xfId="52" applyFont="1" applyBorder="1" applyAlignment="1">
      <alignment horizontal="center" vertical="top" wrapText="1"/>
      <protection/>
    </xf>
    <xf numFmtId="0" fontId="3" fillId="0" borderId="22" xfId="52" applyFont="1" applyBorder="1" applyAlignment="1">
      <alignment horizontal="center" vertical="top" wrapText="1"/>
      <protection/>
    </xf>
    <xf numFmtId="0" fontId="3" fillId="0" borderId="42" xfId="52" applyFont="1" applyBorder="1" applyAlignment="1">
      <alignment horizontal="center" vertical="top" wrapText="1"/>
      <protection/>
    </xf>
    <xf numFmtId="0" fontId="3" fillId="0" borderId="43" xfId="52" applyFont="1" applyBorder="1" applyAlignment="1">
      <alignment horizontal="center" vertical="top" wrapText="1"/>
      <protection/>
    </xf>
    <xf numFmtId="0" fontId="3" fillId="0" borderId="44" xfId="52" applyFont="1" applyBorder="1" applyAlignment="1">
      <alignment horizontal="center" vertical="top" wrapText="1"/>
      <protection/>
    </xf>
    <xf numFmtId="0" fontId="1" fillId="0" borderId="19" xfId="52" applyFont="1" applyBorder="1" applyAlignment="1">
      <alignment horizontal="center"/>
      <protection/>
    </xf>
    <xf numFmtId="0" fontId="1" fillId="0" borderId="20" xfId="52" applyFont="1" applyBorder="1" applyAlignment="1">
      <alignment horizontal="center"/>
      <protection/>
    </xf>
    <xf numFmtId="0" fontId="1" fillId="0" borderId="16" xfId="52" applyFont="1" applyBorder="1" applyAlignment="1">
      <alignment horizontal="center"/>
      <protection/>
    </xf>
    <xf numFmtId="0" fontId="1" fillId="0" borderId="19" xfId="52" applyFont="1" applyBorder="1" applyAlignment="1">
      <alignment horizontal="center" wrapText="1"/>
      <protection/>
    </xf>
    <xf numFmtId="0" fontId="1" fillId="0" borderId="20" xfId="52" applyFont="1" applyBorder="1" applyAlignment="1">
      <alignment horizontal="center" wrapText="1"/>
      <protection/>
    </xf>
    <xf numFmtId="0" fontId="1" fillId="0" borderId="16" xfId="52" applyFont="1" applyBorder="1" applyAlignment="1">
      <alignment horizontal="center" wrapText="1"/>
      <protection/>
    </xf>
    <xf numFmtId="0" fontId="1" fillId="0" borderId="12" xfId="52" applyFont="1" applyBorder="1" applyAlignment="1">
      <alignment horizontal="center" vertical="center"/>
      <protection/>
    </xf>
    <xf numFmtId="3" fontId="1" fillId="0" borderId="19" xfId="52" applyNumberFormat="1" applyFont="1" applyBorder="1" applyAlignment="1">
      <alignment horizontal="center"/>
      <protection/>
    </xf>
    <xf numFmtId="3" fontId="1" fillId="0" borderId="20" xfId="52" applyNumberFormat="1" applyFont="1" applyBorder="1" applyAlignment="1">
      <alignment horizontal="center"/>
      <protection/>
    </xf>
    <xf numFmtId="3" fontId="1" fillId="0" borderId="23" xfId="52" applyNumberFormat="1" applyFont="1" applyBorder="1" applyAlignment="1">
      <alignment horizontal="center"/>
      <protection/>
    </xf>
    <xf numFmtId="0" fontId="1" fillId="0" borderId="23" xfId="52" applyFont="1" applyBorder="1" applyAlignment="1">
      <alignment horizontal="center" vertical="center"/>
      <protection/>
    </xf>
    <xf numFmtId="0" fontId="1" fillId="0" borderId="23" xfId="52" applyFont="1" applyBorder="1" applyAlignment="1">
      <alignment horizontal="center"/>
      <protection/>
    </xf>
    <xf numFmtId="0" fontId="1" fillId="0" borderId="23" xfId="52" applyFont="1" applyBorder="1" applyAlignment="1">
      <alignment horizontal="center" wrapText="1"/>
      <protection/>
    </xf>
    <xf numFmtId="0" fontId="8" fillId="0" borderId="10" xfId="52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vertical="top" wrapText="1"/>
      <protection/>
    </xf>
    <xf numFmtId="0" fontId="0" fillId="0" borderId="27" xfId="51" applyBorder="1" applyAlignment="1">
      <alignment vertical="top" wrapText="1"/>
      <protection/>
    </xf>
    <xf numFmtId="0" fontId="0" fillId="0" borderId="14" xfId="51" applyBorder="1" applyAlignment="1">
      <alignment vertical="top" wrapText="1"/>
      <protection/>
    </xf>
    <xf numFmtId="0" fontId="0" fillId="0" borderId="21" xfId="51" applyBorder="1" applyAlignment="1">
      <alignment vertical="top" wrapText="1"/>
      <protection/>
    </xf>
    <xf numFmtId="0" fontId="0" fillId="0" borderId="0" xfId="51" applyAlignment="1">
      <alignment vertical="top" wrapText="1"/>
      <protection/>
    </xf>
    <xf numFmtId="0" fontId="0" fillId="0" borderId="22" xfId="51" applyBorder="1" applyAlignment="1">
      <alignment vertical="top" wrapText="1"/>
      <protection/>
    </xf>
    <xf numFmtId="0" fontId="0" fillId="0" borderId="26" xfId="51" applyBorder="1" applyAlignment="1">
      <alignment vertical="top" wrapText="1"/>
      <protection/>
    </xf>
    <xf numFmtId="0" fontId="0" fillId="0" borderId="45" xfId="51" applyBorder="1" applyAlignment="1">
      <alignment vertical="top" wrapText="1"/>
      <protection/>
    </xf>
    <xf numFmtId="0" fontId="0" fillId="0" borderId="46" xfId="51" applyBorder="1" applyAlignment="1">
      <alignment vertical="top" wrapText="1"/>
      <protection/>
    </xf>
    <xf numFmtId="0" fontId="3" fillId="0" borderId="27" xfId="52" applyFont="1" applyBorder="1" applyAlignment="1">
      <alignment horizontal="center" vertical="top" wrapText="1"/>
      <protection/>
    </xf>
    <xf numFmtId="0" fontId="3" fillId="0" borderId="14" xfId="52" applyFont="1" applyBorder="1" applyAlignment="1">
      <alignment horizontal="center" vertical="top" wrapText="1"/>
      <protection/>
    </xf>
    <xf numFmtId="0" fontId="1" fillId="0" borderId="19" xfId="52" applyFont="1" applyBorder="1" applyAlignment="1">
      <alignment horizontal="left" vertical="center"/>
      <protection/>
    </xf>
    <xf numFmtId="0" fontId="1" fillId="0" borderId="20" xfId="52" applyFont="1" applyBorder="1" applyAlignment="1">
      <alignment horizontal="left" vertical="center"/>
      <protection/>
    </xf>
    <xf numFmtId="0" fontId="1" fillId="0" borderId="16" xfId="52" applyFont="1" applyBorder="1" applyAlignment="1">
      <alignment horizontal="left" vertical="center"/>
      <protection/>
    </xf>
    <xf numFmtId="0" fontId="1" fillId="0" borderId="1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27" xfId="52" applyFont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26" xfId="52" applyFont="1" applyBorder="1" applyAlignment="1">
      <alignment horizontal="center" vertical="center" wrapText="1"/>
      <protection/>
    </xf>
    <xf numFmtId="0" fontId="3" fillId="0" borderId="45" xfId="52" applyFont="1" applyBorder="1" applyAlignment="1">
      <alignment horizontal="center" vertical="center" wrapText="1"/>
      <protection/>
    </xf>
    <xf numFmtId="4" fontId="1" fillId="0" borderId="17" xfId="52" applyNumberFormat="1" applyFont="1" applyBorder="1" applyAlignment="1">
      <alignment horizontal="left"/>
      <protection/>
    </xf>
    <xf numFmtId="4" fontId="1" fillId="0" borderId="19" xfId="52" applyNumberFormat="1" applyFont="1" applyBorder="1" applyAlignment="1">
      <alignment horizontal="left"/>
      <protection/>
    </xf>
    <xf numFmtId="4" fontId="1" fillId="0" borderId="20" xfId="52" applyNumberFormat="1" applyFont="1" applyBorder="1" applyAlignment="1">
      <alignment horizontal="left"/>
      <protection/>
    </xf>
    <xf numFmtId="0" fontId="1" fillId="0" borderId="17" xfId="52" applyFont="1" applyBorder="1" applyAlignment="1">
      <alignment horizontal="left" vertical="center"/>
      <protection/>
    </xf>
    <xf numFmtId="0" fontId="1" fillId="0" borderId="17" xfId="52" applyFont="1" applyBorder="1" applyAlignment="1">
      <alignment horizontal="left"/>
      <protection/>
    </xf>
    <xf numFmtId="0" fontId="1" fillId="0" borderId="19" xfId="52" applyFont="1" applyBorder="1" applyAlignment="1">
      <alignment horizontal="left"/>
      <protection/>
    </xf>
    <xf numFmtId="0" fontId="1" fillId="0" borderId="17" xfId="52" applyFont="1" applyBorder="1" applyAlignment="1">
      <alignment horizontal="left" wrapText="1"/>
      <protection/>
    </xf>
    <xf numFmtId="0" fontId="1" fillId="0" borderId="19" xfId="52" applyFont="1" applyBorder="1" applyAlignment="1">
      <alignment horizontal="left" wrapText="1"/>
      <protection/>
    </xf>
    <xf numFmtId="4" fontId="1" fillId="0" borderId="47" xfId="52" applyNumberFormat="1" applyFont="1" applyBorder="1" applyAlignment="1">
      <alignment horizontal="center" vertical="center" wrapText="1"/>
      <protection/>
    </xf>
    <xf numFmtId="4" fontId="6" fillId="0" borderId="47" xfId="0" applyNumberFormat="1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0" fontId="3" fillId="0" borderId="48" xfId="52" applyFont="1" applyBorder="1" applyAlignment="1">
      <alignment horizontal="center"/>
      <protection/>
    </xf>
    <xf numFmtId="0" fontId="3" fillId="0" borderId="49" xfId="52" applyFont="1" applyBorder="1" applyAlignment="1">
      <alignment horizontal="center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4" fillId="0" borderId="0" xfId="52" applyFont="1" applyAlignment="1">
      <alignment horizontal="center" wrapText="1"/>
      <protection/>
    </xf>
    <xf numFmtId="0" fontId="12" fillId="0" borderId="0" xfId="0" applyFont="1" applyAlignment="1">
      <alignment horizontal="center" vertical="top" wrapText="1"/>
    </xf>
    <xf numFmtId="0" fontId="12" fillId="0" borderId="45" xfId="0" applyFont="1" applyBorder="1" applyAlignment="1">
      <alignment horizontal="center" vertical="top" wrapText="1"/>
    </xf>
    <xf numFmtId="0" fontId="13" fillId="0" borderId="12" xfId="0" applyNumberFormat="1" applyFont="1" applyBorder="1" applyAlignment="1">
      <alignment horizontal="center" vertical="top" wrapText="1"/>
    </xf>
    <xf numFmtId="0" fontId="13" fillId="0" borderId="20" xfId="0" applyNumberFormat="1" applyFont="1" applyBorder="1" applyAlignment="1">
      <alignment horizontal="center" vertical="top" wrapText="1"/>
    </xf>
    <xf numFmtId="0" fontId="13" fillId="0" borderId="23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vertical="top"/>
    </xf>
    <xf numFmtId="0" fontId="12" fillId="0" borderId="20" xfId="0" applyFont="1" applyBorder="1" applyAlignment="1">
      <alignment vertical="top"/>
    </xf>
    <xf numFmtId="0" fontId="13" fillId="0" borderId="20" xfId="0" applyFont="1" applyBorder="1" applyAlignment="1">
      <alignment vertical="top"/>
    </xf>
    <xf numFmtId="0" fontId="11" fillId="0" borderId="13" xfId="0" applyFont="1" applyBorder="1" applyAlignment="1">
      <alignment wrapText="1"/>
    </xf>
    <xf numFmtId="0" fontId="11" fillId="0" borderId="27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22" xfId="0" applyFont="1" applyBorder="1" applyAlignment="1">
      <alignment wrapText="1"/>
    </xf>
    <xf numFmtId="0" fontId="11" fillId="0" borderId="26" xfId="0" applyFont="1" applyBorder="1" applyAlignment="1">
      <alignment wrapText="1"/>
    </xf>
    <xf numFmtId="0" fontId="11" fillId="0" borderId="45" xfId="0" applyFont="1" applyBorder="1" applyAlignment="1">
      <alignment wrapText="1"/>
    </xf>
    <xf numFmtId="0" fontId="11" fillId="0" borderId="46" xfId="0" applyFont="1" applyBorder="1" applyAlignment="1">
      <alignment wrapText="1"/>
    </xf>
    <xf numFmtId="3" fontId="1" fillId="0" borderId="16" xfId="52" applyNumberFormat="1" applyFont="1" applyBorder="1" applyAlignment="1">
      <alignment horizontal="center"/>
      <protection/>
    </xf>
    <xf numFmtId="0" fontId="3" fillId="0" borderId="13" xfId="52" applyFont="1" applyBorder="1" applyAlignment="1">
      <alignment horizontal="center" wrapText="1"/>
      <protection/>
    </xf>
    <xf numFmtId="0" fontId="7" fillId="0" borderId="27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3" fontId="1" fillId="0" borderId="17" xfId="52" applyNumberFormat="1" applyFont="1" applyBorder="1" applyAlignment="1">
      <alignment horizontal="left"/>
      <protection/>
    </xf>
    <xf numFmtId="3" fontId="1" fillId="0" borderId="19" xfId="52" applyNumberFormat="1" applyFont="1" applyBorder="1" applyAlignment="1">
      <alignment horizontal="left"/>
      <protection/>
    </xf>
    <xf numFmtId="3" fontId="1" fillId="0" borderId="10" xfId="52" applyNumberFormat="1" applyFont="1" applyBorder="1" applyAlignment="1">
      <alignment horizontal="left" wrapText="1"/>
      <protection/>
    </xf>
    <xf numFmtId="3" fontId="1" fillId="0" borderId="17" xfId="52" applyNumberFormat="1" applyFont="1" applyBorder="1" applyAlignment="1">
      <alignment horizontal="left" wrapText="1"/>
      <protection/>
    </xf>
    <xf numFmtId="3" fontId="1" fillId="0" borderId="19" xfId="52" applyNumberFormat="1" applyFont="1" applyBorder="1" applyAlignment="1">
      <alignment horizontal="left" wrapText="1"/>
      <protection/>
    </xf>
    <xf numFmtId="0" fontId="3" fillId="33" borderId="10" xfId="52" applyFont="1" applyFill="1" applyBorder="1" applyAlignment="1">
      <alignment horizontal="left" vertical="center" wrapText="1"/>
      <protection/>
    </xf>
    <xf numFmtId="0" fontId="15" fillId="0" borderId="12" xfId="52" applyFont="1" applyBorder="1" applyAlignment="1">
      <alignment horizontal="center" vertical="top"/>
      <protection/>
    </xf>
    <xf numFmtId="0" fontId="15" fillId="0" borderId="20" xfId="52" applyFont="1" applyBorder="1" applyAlignment="1">
      <alignment horizontal="center" vertical="top"/>
      <protection/>
    </xf>
    <xf numFmtId="0" fontId="15" fillId="0" borderId="23" xfId="52" applyFont="1" applyBorder="1" applyAlignment="1">
      <alignment horizontal="center" vertical="top"/>
      <protection/>
    </xf>
    <xf numFmtId="0" fontId="3" fillId="0" borderId="13" xfId="52" applyFont="1" applyBorder="1" applyAlignment="1">
      <alignment horizontal="center" vertical="top" wrapText="1"/>
      <protection/>
    </xf>
    <xf numFmtId="0" fontId="7" fillId="0" borderId="27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45" xfId="0" applyFont="1" applyBorder="1" applyAlignment="1">
      <alignment vertical="top" wrapText="1"/>
    </xf>
    <xf numFmtId="0" fontId="7" fillId="0" borderId="46" xfId="0" applyFont="1" applyBorder="1" applyAlignment="1">
      <alignment vertical="top" wrapText="1"/>
    </xf>
    <xf numFmtId="4" fontId="3" fillId="0" borderId="50" xfId="52" applyNumberFormat="1" applyFont="1" applyBorder="1" applyAlignment="1">
      <alignment horizontal="center"/>
      <protection/>
    </xf>
    <xf numFmtId="4" fontId="3" fillId="0" borderId="51" xfId="52" applyNumberFormat="1" applyFont="1" applyBorder="1" applyAlignment="1">
      <alignment horizontal="center"/>
      <protection/>
    </xf>
    <xf numFmtId="4" fontId="3" fillId="0" borderId="52" xfId="52" applyNumberFormat="1" applyFont="1" applyBorder="1" applyAlignment="1">
      <alignment horizontal="center"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zal_Szczecin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F2"/>
    </sheetView>
  </sheetViews>
  <sheetFormatPr defaultColWidth="9.00390625" defaultRowHeight="12.75"/>
  <cols>
    <col min="1" max="1" width="5.125" style="94" customWidth="1"/>
    <col min="2" max="2" width="6.875" style="94" customWidth="1"/>
    <col min="3" max="3" width="6.125" style="135" customWidth="1"/>
    <col min="4" max="4" width="36.625" style="136" customWidth="1"/>
    <col min="5" max="5" width="10.25390625" style="137" customWidth="1"/>
    <col min="6" max="6" width="10.875" style="137" customWidth="1"/>
    <col min="7" max="7" width="9.875" style="93" bestFit="1" customWidth="1"/>
    <col min="8" max="8" width="10.125" style="93" bestFit="1" customWidth="1"/>
    <col min="9" max="16384" width="9.125" style="94" customWidth="1"/>
  </cols>
  <sheetData>
    <row r="1" spans="1:6" ht="12.75">
      <c r="A1" s="281" t="s">
        <v>123</v>
      </c>
      <c r="B1" s="281"/>
      <c r="C1" s="281"/>
      <c r="D1" s="281"/>
      <c r="E1" s="281"/>
      <c r="F1" s="281"/>
    </row>
    <row r="2" spans="1:6" ht="45" customHeight="1">
      <c r="A2" s="282"/>
      <c r="B2" s="282"/>
      <c r="C2" s="282"/>
      <c r="D2" s="282"/>
      <c r="E2" s="282"/>
      <c r="F2" s="282"/>
    </row>
    <row r="3" spans="1:8" s="101" customFormat="1" ht="31.5">
      <c r="A3" s="95" t="s">
        <v>91</v>
      </c>
      <c r="B3" s="95" t="s">
        <v>92</v>
      </c>
      <c r="C3" s="95" t="s">
        <v>93</v>
      </c>
      <c r="D3" s="96" t="s">
        <v>94</v>
      </c>
      <c r="E3" s="97" t="s">
        <v>110</v>
      </c>
      <c r="F3" s="98" t="s">
        <v>95</v>
      </c>
      <c r="G3" s="99" t="s">
        <v>96</v>
      </c>
      <c r="H3" s="100"/>
    </row>
    <row r="4" spans="1:8" s="101" customFormat="1" ht="12.75">
      <c r="A4" s="102">
        <v>1</v>
      </c>
      <c r="B4" s="95">
        <v>2</v>
      </c>
      <c r="C4" s="138">
        <v>3</v>
      </c>
      <c r="D4" s="138">
        <v>4</v>
      </c>
      <c r="E4" s="139">
        <v>5</v>
      </c>
      <c r="F4" s="140">
        <v>6</v>
      </c>
      <c r="G4" s="138">
        <v>7</v>
      </c>
      <c r="H4" s="100"/>
    </row>
    <row r="5" spans="1:8" s="101" customFormat="1" ht="16.5" customHeight="1">
      <c r="A5" s="283">
        <v>600</v>
      </c>
      <c r="B5" s="95"/>
      <c r="C5" s="95"/>
      <c r="D5" s="96" t="s">
        <v>97</v>
      </c>
      <c r="E5" s="97">
        <f>E6</f>
        <v>100000</v>
      </c>
      <c r="F5" s="99">
        <f>F6</f>
        <v>0</v>
      </c>
      <c r="G5" s="103">
        <f>G6</f>
        <v>0</v>
      </c>
      <c r="H5" s="100"/>
    </row>
    <row r="6" spans="1:8" s="101" customFormat="1" ht="18" customHeight="1">
      <c r="A6" s="284"/>
      <c r="B6" s="95">
        <v>60014</v>
      </c>
      <c r="C6" s="95"/>
      <c r="D6" s="96" t="s">
        <v>98</v>
      </c>
      <c r="E6" s="97">
        <f>E8</f>
        <v>100000</v>
      </c>
      <c r="F6" s="99">
        <f>F8</f>
        <v>0</v>
      </c>
      <c r="G6" s="103">
        <f>G8</f>
        <v>0</v>
      </c>
      <c r="H6" s="100"/>
    </row>
    <row r="7" spans="1:8" s="101" customFormat="1" ht="51">
      <c r="A7" s="284"/>
      <c r="B7" s="95"/>
      <c r="C7" s="95">
        <v>6620</v>
      </c>
      <c r="D7" s="96" t="s">
        <v>99</v>
      </c>
      <c r="E7" s="97">
        <f>E8</f>
        <v>100000</v>
      </c>
      <c r="F7" s="97">
        <f>F8</f>
        <v>0</v>
      </c>
      <c r="G7" s="97">
        <f>G8</f>
        <v>0</v>
      </c>
      <c r="H7" s="100"/>
    </row>
    <row r="8" spans="1:8" s="101" customFormat="1" ht="27.75" customHeight="1">
      <c r="A8" s="285"/>
      <c r="B8" s="95"/>
      <c r="C8" s="104"/>
      <c r="D8" s="105" t="s">
        <v>100</v>
      </c>
      <c r="E8" s="106">
        <v>100000</v>
      </c>
      <c r="F8" s="107"/>
      <c r="G8" s="108"/>
      <c r="H8" s="100"/>
    </row>
    <row r="9" spans="1:7" ht="31.5" customHeight="1">
      <c r="A9" s="109">
        <v>900</v>
      </c>
      <c r="B9" s="110"/>
      <c r="C9" s="111"/>
      <c r="D9" s="112" t="s">
        <v>101</v>
      </c>
      <c r="E9" s="113">
        <f>E10</f>
        <v>0</v>
      </c>
      <c r="F9" s="113">
        <f>F10</f>
        <v>239000</v>
      </c>
      <c r="G9" s="113">
        <f>G10</f>
        <v>0</v>
      </c>
    </row>
    <row r="10" spans="1:7" ht="16.5" customHeight="1">
      <c r="A10" s="114"/>
      <c r="B10" s="115">
        <v>90002</v>
      </c>
      <c r="C10" s="116"/>
      <c r="D10" s="117" t="s">
        <v>102</v>
      </c>
      <c r="E10" s="118">
        <f aca="true" t="shared" si="0" ref="E10:G11">E11</f>
        <v>0</v>
      </c>
      <c r="F10" s="119">
        <f t="shared" si="0"/>
        <v>239000</v>
      </c>
      <c r="G10" s="120">
        <f t="shared" si="0"/>
        <v>0</v>
      </c>
    </row>
    <row r="11" spans="1:7" ht="26.25" customHeight="1">
      <c r="A11" s="114"/>
      <c r="B11" s="115"/>
      <c r="C11" s="116">
        <v>6010</v>
      </c>
      <c r="D11" s="121" t="s">
        <v>103</v>
      </c>
      <c r="E11" s="118">
        <v>0</v>
      </c>
      <c r="F11" s="119">
        <v>239000</v>
      </c>
      <c r="G11" s="120">
        <f t="shared" si="0"/>
        <v>0</v>
      </c>
    </row>
    <row r="12" spans="1:7" ht="12.75">
      <c r="A12" s="114"/>
      <c r="B12" s="115"/>
      <c r="C12" s="116"/>
      <c r="D12" s="122" t="s">
        <v>104</v>
      </c>
      <c r="E12" s="123"/>
      <c r="F12" s="124">
        <v>239000</v>
      </c>
      <c r="G12" s="125"/>
    </row>
    <row r="13" spans="1:7" ht="12.75">
      <c r="A13" s="114"/>
      <c r="B13" s="115"/>
      <c r="C13" s="116"/>
      <c r="D13" s="122" t="s">
        <v>105</v>
      </c>
      <c r="E13" s="123"/>
      <c r="F13" s="124">
        <v>239000</v>
      </c>
      <c r="G13" s="125"/>
    </row>
    <row r="14" spans="1:8" s="129" customFormat="1" ht="15" customHeight="1">
      <c r="A14" s="286">
        <v>921</v>
      </c>
      <c r="B14" s="126"/>
      <c r="C14" s="111"/>
      <c r="D14" s="121" t="s">
        <v>106</v>
      </c>
      <c r="E14" s="127">
        <f aca="true" t="shared" si="1" ref="E14:G15">E15</f>
        <v>10000</v>
      </c>
      <c r="F14" s="127">
        <f t="shared" si="1"/>
        <v>0</v>
      </c>
      <c r="G14" s="127">
        <f t="shared" si="1"/>
        <v>0</v>
      </c>
      <c r="H14" s="128"/>
    </row>
    <row r="15" spans="1:8" s="129" customFormat="1" ht="12.75">
      <c r="A15" s="287"/>
      <c r="B15" s="286">
        <v>92109</v>
      </c>
      <c r="C15" s="111"/>
      <c r="D15" s="130" t="s">
        <v>107</v>
      </c>
      <c r="E15" s="113">
        <f t="shared" si="1"/>
        <v>10000</v>
      </c>
      <c r="F15" s="113">
        <f t="shared" si="1"/>
        <v>0</v>
      </c>
      <c r="G15" s="113">
        <f t="shared" si="1"/>
        <v>0</v>
      </c>
      <c r="H15" s="128"/>
    </row>
    <row r="16" spans="1:8" s="129" customFormat="1" ht="48" customHeight="1">
      <c r="A16" s="287"/>
      <c r="B16" s="288"/>
      <c r="C16" s="116">
        <v>6220</v>
      </c>
      <c r="D16" s="131" t="s">
        <v>108</v>
      </c>
      <c r="E16" s="113">
        <v>10000</v>
      </c>
      <c r="F16" s="113">
        <v>0</v>
      </c>
      <c r="G16" s="113"/>
      <c r="H16" s="128"/>
    </row>
    <row r="17" spans="1:8" ht="40.5" customHeight="1">
      <c r="A17" s="110"/>
      <c r="B17" s="110"/>
      <c r="C17" s="132"/>
      <c r="D17" s="130" t="s">
        <v>109</v>
      </c>
      <c r="E17" s="113">
        <f>E14+E9+E5</f>
        <v>110000</v>
      </c>
      <c r="F17" s="133">
        <f>F14+F9+F5</f>
        <v>239000</v>
      </c>
      <c r="G17" s="134">
        <f>G14+G9+G5</f>
        <v>0</v>
      </c>
      <c r="H17" s="128"/>
    </row>
  </sheetData>
  <sheetProtection/>
  <mergeCells count="4">
    <mergeCell ref="A1:F2"/>
    <mergeCell ref="A5:A8"/>
    <mergeCell ref="A14:A16"/>
    <mergeCell ref="B15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8"/>
  <sheetViews>
    <sheetView tabSelected="1" zoomScalePageLayoutView="0" workbookViewId="0" topLeftCell="A1">
      <selection activeCell="B68" sqref="B68"/>
    </sheetView>
  </sheetViews>
  <sheetFormatPr defaultColWidth="10.25390625" defaultRowHeight="12.75"/>
  <cols>
    <col min="1" max="1" width="3.625" style="1" bestFit="1" customWidth="1"/>
    <col min="2" max="2" width="10.125" style="1" customWidth="1"/>
    <col min="3" max="3" width="4.375" style="1" customWidth="1"/>
    <col min="4" max="4" width="7.875" style="2" customWidth="1"/>
    <col min="5" max="5" width="11.625" style="160" customWidth="1"/>
    <col min="6" max="6" width="10.125" style="1" customWidth="1"/>
    <col min="7" max="7" width="9.75390625" style="1" customWidth="1"/>
    <col min="8" max="8" width="10.00390625" style="1" customWidth="1"/>
    <col min="9" max="9" width="9.875" style="1" customWidth="1"/>
    <col min="10" max="10" width="9.75390625" style="1" customWidth="1"/>
    <col min="11" max="11" width="4.00390625" style="1" customWidth="1"/>
    <col min="12" max="13" width="9.75390625" style="1" customWidth="1"/>
    <col min="14" max="14" width="9.875" style="1" customWidth="1"/>
    <col min="15" max="15" width="4.25390625" style="1" customWidth="1"/>
    <col min="16" max="16" width="10.25390625" style="1" customWidth="1"/>
    <col min="17" max="16384" width="10.25390625" style="1" customWidth="1"/>
  </cols>
  <sheetData>
    <row r="1" spans="10:12" ht="11.25">
      <c r="J1" s="76"/>
      <c r="K1" s="77"/>
      <c r="L1" s="76"/>
    </row>
    <row r="2" spans="1:16" ht="29.25" customHeight="1">
      <c r="A2" s="280" t="s">
        <v>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</row>
    <row r="3" spans="10:12" ht="11.25" customHeight="1">
      <c r="J3" s="5"/>
      <c r="L3" s="5"/>
    </row>
    <row r="4" spans="1:16" ht="11.25">
      <c r="A4" s="278" t="s">
        <v>1</v>
      </c>
      <c r="B4" s="278" t="s">
        <v>2</v>
      </c>
      <c r="C4" s="279" t="s">
        <v>3</v>
      </c>
      <c r="D4" s="279" t="s">
        <v>4</v>
      </c>
      <c r="E4" s="310" t="s">
        <v>5</v>
      </c>
      <c r="F4" s="278" t="s">
        <v>6</v>
      </c>
      <c r="G4" s="278"/>
      <c r="H4" s="278" t="s">
        <v>7</v>
      </c>
      <c r="I4" s="278"/>
      <c r="J4" s="278"/>
      <c r="K4" s="278"/>
      <c r="L4" s="278"/>
      <c r="M4" s="278"/>
      <c r="N4" s="278"/>
      <c r="O4" s="278"/>
      <c r="P4" s="278"/>
    </row>
    <row r="5" spans="1:16" ht="11.25">
      <c r="A5" s="278"/>
      <c r="B5" s="278"/>
      <c r="C5" s="279"/>
      <c r="D5" s="279"/>
      <c r="E5" s="310"/>
      <c r="F5" s="279" t="s">
        <v>8</v>
      </c>
      <c r="G5" s="279" t="s">
        <v>9</v>
      </c>
      <c r="H5" s="278" t="s">
        <v>10</v>
      </c>
      <c r="I5" s="278"/>
      <c r="J5" s="278"/>
      <c r="K5" s="278"/>
      <c r="L5" s="278"/>
      <c r="M5" s="278"/>
      <c r="N5" s="278"/>
      <c r="O5" s="278"/>
      <c r="P5" s="278"/>
    </row>
    <row r="6" spans="1:16" ht="11.25">
      <c r="A6" s="278"/>
      <c r="B6" s="278"/>
      <c r="C6" s="279"/>
      <c r="D6" s="279"/>
      <c r="E6" s="310"/>
      <c r="F6" s="279"/>
      <c r="G6" s="279"/>
      <c r="H6" s="279" t="s">
        <v>11</v>
      </c>
      <c r="I6" s="278" t="s">
        <v>12</v>
      </c>
      <c r="J6" s="278"/>
      <c r="K6" s="278"/>
      <c r="L6" s="278"/>
      <c r="M6" s="278"/>
      <c r="N6" s="278"/>
      <c r="O6" s="278"/>
      <c r="P6" s="278"/>
    </row>
    <row r="7" spans="1:16" ht="14.25" customHeight="1">
      <c r="A7" s="278"/>
      <c r="B7" s="278"/>
      <c r="C7" s="279"/>
      <c r="D7" s="279"/>
      <c r="E7" s="310"/>
      <c r="F7" s="279"/>
      <c r="G7" s="279"/>
      <c r="H7" s="279"/>
      <c r="I7" s="278" t="s">
        <v>13</v>
      </c>
      <c r="J7" s="278"/>
      <c r="K7" s="278"/>
      <c r="L7" s="278"/>
      <c r="M7" s="278" t="s">
        <v>14</v>
      </c>
      <c r="N7" s="278"/>
      <c r="O7" s="278"/>
      <c r="P7" s="278"/>
    </row>
    <row r="8" spans="1:16" ht="12.75" customHeight="1">
      <c r="A8" s="278"/>
      <c r="B8" s="278"/>
      <c r="C8" s="279"/>
      <c r="D8" s="279"/>
      <c r="E8" s="310"/>
      <c r="F8" s="279"/>
      <c r="G8" s="279"/>
      <c r="H8" s="279"/>
      <c r="I8" s="279" t="s">
        <v>15</v>
      </c>
      <c r="J8" s="278" t="s">
        <v>16</v>
      </c>
      <c r="K8" s="278"/>
      <c r="L8" s="278"/>
      <c r="M8" s="279" t="s">
        <v>17</v>
      </c>
      <c r="N8" s="279" t="s">
        <v>16</v>
      </c>
      <c r="O8" s="279"/>
      <c r="P8" s="279"/>
    </row>
    <row r="9" spans="1:16" ht="53.25" customHeight="1">
      <c r="A9" s="278"/>
      <c r="B9" s="278"/>
      <c r="C9" s="279"/>
      <c r="D9" s="279"/>
      <c r="E9" s="310"/>
      <c r="F9" s="279"/>
      <c r="G9" s="279"/>
      <c r="H9" s="279"/>
      <c r="I9" s="279"/>
      <c r="J9" s="6" t="s">
        <v>18</v>
      </c>
      <c r="K9" s="6" t="s">
        <v>19</v>
      </c>
      <c r="L9" s="6" t="s">
        <v>20</v>
      </c>
      <c r="M9" s="279"/>
      <c r="N9" s="7" t="s">
        <v>18</v>
      </c>
      <c r="O9" s="6" t="s">
        <v>19</v>
      </c>
      <c r="P9" s="6" t="s">
        <v>21</v>
      </c>
    </row>
    <row r="10" spans="1:16" ht="7.5" customHeight="1">
      <c r="A10" s="8">
        <v>1</v>
      </c>
      <c r="B10" s="8">
        <v>2</v>
      </c>
      <c r="C10" s="8">
        <v>3</v>
      </c>
      <c r="D10" s="9">
        <v>4</v>
      </c>
      <c r="E10" s="161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10">
        <v>14</v>
      </c>
      <c r="O10" s="8">
        <v>15</v>
      </c>
      <c r="P10" s="8">
        <v>16</v>
      </c>
    </row>
    <row r="11" spans="1:16" ht="17.25" customHeight="1">
      <c r="A11" s="11"/>
      <c r="B11" s="11"/>
      <c r="C11" s="12"/>
      <c r="D11" s="273" t="s">
        <v>22</v>
      </c>
      <c r="E11" s="274"/>
      <c r="F11" s="275"/>
      <c r="G11" s="13"/>
      <c r="H11" s="13"/>
      <c r="I11" s="13"/>
      <c r="J11" s="14">
        <f>J46+J52+J87+J93</f>
        <v>246532.11000000002</v>
      </c>
      <c r="K11" s="11"/>
      <c r="L11" s="11"/>
      <c r="M11" s="11"/>
      <c r="N11" s="12">
        <v>0</v>
      </c>
      <c r="O11" s="11"/>
      <c r="P11" s="11"/>
    </row>
    <row r="12" spans="1:16" ht="14.25" customHeight="1">
      <c r="A12" s="11"/>
      <c r="B12" s="11"/>
      <c r="C12" s="12"/>
      <c r="D12" s="16"/>
      <c r="E12" s="162" t="s">
        <v>23</v>
      </c>
      <c r="F12" s="13"/>
      <c r="G12" s="13"/>
      <c r="H12" s="13"/>
      <c r="I12" s="13"/>
      <c r="J12" s="14">
        <f>J18+J28+J73</f>
        <v>1396230.39</v>
      </c>
      <c r="K12" s="11"/>
      <c r="L12" s="11"/>
      <c r="M12" s="11"/>
      <c r="N12" s="15">
        <f>N13</f>
        <v>1375582.75</v>
      </c>
      <c r="O12" s="11"/>
      <c r="P12" s="11"/>
    </row>
    <row r="13" spans="1:16" s="19" customFormat="1" ht="24" customHeight="1">
      <c r="A13" s="17">
        <v>1</v>
      </c>
      <c r="B13" s="82" t="s">
        <v>24</v>
      </c>
      <c r="C13" s="276" t="s">
        <v>25</v>
      </c>
      <c r="D13" s="277"/>
      <c r="E13" s="163">
        <f>E18+E28+E37+E46+E52+E59+E66+E73+E87+E93</f>
        <v>9678615.72</v>
      </c>
      <c r="F13" s="163">
        <f>F18+F28+F37+F46+F52+F59+F66+F73+F87+F93</f>
        <v>3957751.4600000004</v>
      </c>
      <c r="G13" s="163">
        <f>G18+G28+G37+G46+G52+G59+G66+G73+G87+G93</f>
        <v>5720864.26</v>
      </c>
      <c r="H13" s="18">
        <f>H18+H28+H37+H46+H52+H66+H73+H93+H87+H59</f>
        <v>4448490.42</v>
      </c>
      <c r="I13" s="18">
        <f>I18+I28+I37+I46+I52+I66+I73+I93+I87+I59</f>
        <v>2239768.45</v>
      </c>
      <c r="J13" s="18">
        <f>J18+J28+J37+J46+J52+J66+J73+J93+J87+J59</f>
        <v>1642762.4999999998</v>
      </c>
      <c r="K13" s="18" t="e">
        <f>K18+K28+K37+K46+K52+K66+K73+K93+#REF!+#REF!+#REF!+K87+K59</f>
        <v>#REF!</v>
      </c>
      <c r="L13" s="18">
        <f>L18+L28+L37+L46+L52+L66+L73+L93+L87+L59</f>
        <v>597005.95</v>
      </c>
      <c r="M13" s="18">
        <f>M18+M28+M37+M46+M52+M66+M73+M93+M87+M59</f>
        <v>2208721.97</v>
      </c>
      <c r="N13" s="18">
        <f>N18+N28+N37+N46+N52+N66+N73+N93+N87+N59</f>
        <v>1375582.75</v>
      </c>
      <c r="O13" s="18">
        <f>O18+O28+O37+O46+O52+O66+O73+O93+O87+O59</f>
        <v>0</v>
      </c>
      <c r="P13" s="18">
        <f>P18+P28+P37+P46+P52+P66+P73+P93+P87+P59</f>
        <v>833139.22</v>
      </c>
    </row>
    <row r="14" spans="1:16" s="19" customFormat="1" ht="11.25" customHeight="1">
      <c r="A14" s="20" t="s">
        <v>26</v>
      </c>
      <c r="B14" s="21" t="s">
        <v>27</v>
      </c>
      <c r="C14" s="243" t="s">
        <v>28</v>
      </c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3"/>
    </row>
    <row r="15" spans="1:16" s="19" customFormat="1" ht="11.25" customHeight="1">
      <c r="A15" s="20"/>
      <c r="B15" s="21" t="s">
        <v>29</v>
      </c>
      <c r="C15" s="223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5"/>
    </row>
    <row r="16" spans="1:16" s="19" customFormat="1" ht="11.25" customHeight="1">
      <c r="A16" s="20"/>
      <c r="B16" s="21" t="s">
        <v>30</v>
      </c>
      <c r="C16" s="223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5"/>
    </row>
    <row r="17" spans="1:16" s="19" customFormat="1" ht="11.25" customHeight="1">
      <c r="A17" s="20"/>
      <c r="B17" s="21" t="s">
        <v>31</v>
      </c>
      <c r="C17" s="226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8"/>
    </row>
    <row r="18" spans="1:16" s="19" customFormat="1" ht="24" customHeight="1">
      <c r="A18" s="20"/>
      <c r="B18" s="21" t="s">
        <v>32</v>
      </c>
      <c r="C18" s="21"/>
      <c r="D18" s="83" t="s">
        <v>33</v>
      </c>
      <c r="E18" s="23">
        <f>F18+G18</f>
        <v>506282.85</v>
      </c>
      <c r="F18" s="23">
        <f>F19+F20+F21+F22</f>
        <v>265119.48</v>
      </c>
      <c r="G18" s="23">
        <f>G19+G20+G21+G22</f>
        <v>241163.37</v>
      </c>
      <c r="H18" s="23">
        <f>I18+M18</f>
        <v>506282.85</v>
      </c>
      <c r="I18" s="23">
        <f>J18+K18+L18</f>
        <v>265119.48</v>
      </c>
      <c r="J18" s="23">
        <v>180000</v>
      </c>
      <c r="K18" s="84">
        <v>0</v>
      </c>
      <c r="L18" s="23">
        <v>85119.48</v>
      </c>
      <c r="M18" s="23">
        <f>N18+O18+P18</f>
        <v>241163.37</v>
      </c>
      <c r="N18" s="24">
        <v>241163.37</v>
      </c>
      <c r="O18" s="84">
        <v>0</v>
      </c>
      <c r="P18" s="23">
        <v>0</v>
      </c>
    </row>
    <row r="19" spans="1:16" s="19" customFormat="1" ht="11.25" customHeight="1">
      <c r="A19" s="20"/>
      <c r="B19" s="21" t="s">
        <v>83</v>
      </c>
      <c r="C19" s="269" t="s">
        <v>84</v>
      </c>
      <c r="D19" s="308">
        <v>411612</v>
      </c>
      <c r="E19" s="23">
        <f>F19+G19</f>
        <v>506282.85</v>
      </c>
      <c r="F19" s="23">
        <f>I18</f>
        <v>265119.48</v>
      </c>
      <c r="G19" s="23">
        <f>M18</f>
        <v>241163.37</v>
      </c>
      <c r="H19" s="265">
        <v>0</v>
      </c>
      <c r="I19" s="265">
        <v>0</v>
      </c>
      <c r="J19" s="265">
        <v>0</v>
      </c>
      <c r="K19" s="305">
        <v>0</v>
      </c>
      <c r="L19" s="265">
        <v>0</v>
      </c>
      <c r="M19" s="265">
        <v>0</v>
      </c>
      <c r="N19" s="266">
        <v>0</v>
      </c>
      <c r="O19" s="305">
        <v>0</v>
      </c>
      <c r="P19" s="265">
        <v>0</v>
      </c>
    </row>
    <row r="20" spans="1:16" s="19" customFormat="1" ht="11.25" customHeight="1">
      <c r="A20" s="20"/>
      <c r="B20" s="21">
        <v>2014</v>
      </c>
      <c r="C20" s="269"/>
      <c r="D20" s="308"/>
      <c r="E20" s="23">
        <f>F20+G20</f>
        <v>0</v>
      </c>
      <c r="F20" s="23"/>
      <c r="G20" s="23"/>
      <c r="H20" s="265"/>
      <c r="I20" s="265"/>
      <c r="J20" s="265"/>
      <c r="K20" s="305"/>
      <c r="L20" s="265"/>
      <c r="M20" s="265"/>
      <c r="N20" s="267"/>
      <c r="O20" s="305"/>
      <c r="P20" s="265"/>
    </row>
    <row r="21" spans="1:16" s="19" customFormat="1" ht="11.25" customHeight="1">
      <c r="A21" s="20"/>
      <c r="B21" s="21">
        <v>2015</v>
      </c>
      <c r="C21" s="270"/>
      <c r="D21" s="309"/>
      <c r="E21" s="25"/>
      <c r="F21" s="25"/>
      <c r="G21" s="25"/>
      <c r="H21" s="266"/>
      <c r="I21" s="266"/>
      <c r="J21" s="266"/>
      <c r="K21" s="306"/>
      <c r="L21" s="266"/>
      <c r="M21" s="266"/>
      <c r="N21" s="267"/>
      <c r="O21" s="306"/>
      <c r="P21" s="266"/>
    </row>
    <row r="22" spans="1:16" s="19" customFormat="1" ht="11.25" customHeight="1">
      <c r="A22" s="20"/>
      <c r="B22" s="21"/>
      <c r="C22" s="27" t="s">
        <v>85</v>
      </c>
      <c r="D22" s="85">
        <v>94670.78</v>
      </c>
      <c r="E22" s="25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s="19" customFormat="1" ht="11.25" customHeight="1">
      <c r="A23" s="20"/>
      <c r="B23" s="30"/>
      <c r="C23" s="31"/>
      <c r="D23" s="32"/>
      <c r="E23" s="164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</row>
    <row r="24" spans="1:16" s="19" customFormat="1" ht="11.25" customHeight="1">
      <c r="A24" s="20" t="s">
        <v>34</v>
      </c>
      <c r="B24" s="21" t="s">
        <v>27</v>
      </c>
      <c r="C24" s="243" t="s">
        <v>35</v>
      </c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3"/>
    </row>
    <row r="25" spans="1:16" s="19" customFormat="1" ht="11.25" customHeight="1">
      <c r="A25" s="20"/>
      <c r="B25" s="21" t="s">
        <v>29</v>
      </c>
      <c r="C25" s="223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5"/>
    </row>
    <row r="26" spans="1:16" s="19" customFormat="1" ht="11.25" customHeight="1">
      <c r="A26" s="20"/>
      <c r="B26" s="21" t="s">
        <v>30</v>
      </c>
      <c r="C26" s="223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5"/>
    </row>
    <row r="27" spans="1:16" s="19" customFormat="1" ht="11.25" customHeight="1">
      <c r="A27" s="20"/>
      <c r="B27" s="21" t="s">
        <v>31</v>
      </c>
      <c r="C27" s="226"/>
      <c r="D27" s="224"/>
      <c r="E27" s="224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8"/>
    </row>
    <row r="28" spans="1:16" s="19" customFormat="1" ht="21.75" customHeight="1">
      <c r="A28" s="20"/>
      <c r="B28" s="21" t="s">
        <v>32</v>
      </c>
      <c r="C28" s="21"/>
      <c r="D28" s="28" t="s">
        <v>33</v>
      </c>
      <c r="E28" s="35">
        <f>F28+G28</f>
        <v>298899.48</v>
      </c>
      <c r="F28" s="23">
        <f>F29+F30+F31+F32</f>
        <v>116643.7</v>
      </c>
      <c r="G28" s="23">
        <f>G29+G30+G31+G32</f>
        <v>182255.78</v>
      </c>
      <c r="H28" s="23">
        <f>I28+M28</f>
        <v>298899.48</v>
      </c>
      <c r="I28" s="23">
        <f>J28+K28+L28</f>
        <v>116643.7</v>
      </c>
      <c r="J28" s="23">
        <v>70600</v>
      </c>
      <c r="K28" s="84">
        <v>0</v>
      </c>
      <c r="L28" s="23">
        <v>46043.7</v>
      </c>
      <c r="M28" s="23">
        <f>N28+O28+P28</f>
        <v>182255.78</v>
      </c>
      <c r="N28" s="24">
        <v>182255.78</v>
      </c>
      <c r="O28" s="84">
        <v>0</v>
      </c>
      <c r="P28" s="23">
        <v>0</v>
      </c>
    </row>
    <row r="29" spans="1:16" s="19" customFormat="1" ht="11.25" customHeight="1">
      <c r="A29" s="20"/>
      <c r="B29" s="21" t="s">
        <v>83</v>
      </c>
      <c r="C29" s="269" t="s">
        <v>84</v>
      </c>
      <c r="D29" s="307">
        <v>243008.19</v>
      </c>
      <c r="E29" s="29">
        <f>F29+G29</f>
        <v>298899.48</v>
      </c>
      <c r="F29" s="23">
        <f>I28</f>
        <v>116643.7</v>
      </c>
      <c r="G29" s="23">
        <f>M28</f>
        <v>182255.78</v>
      </c>
      <c r="H29" s="265">
        <v>0</v>
      </c>
      <c r="I29" s="265">
        <v>0</v>
      </c>
      <c r="J29" s="265">
        <v>0</v>
      </c>
      <c r="K29" s="305">
        <v>0</v>
      </c>
      <c r="L29" s="265">
        <v>0</v>
      </c>
      <c r="M29" s="265">
        <v>0</v>
      </c>
      <c r="N29" s="266">
        <v>0</v>
      </c>
      <c r="O29" s="305">
        <v>0</v>
      </c>
      <c r="P29" s="265">
        <v>0</v>
      </c>
    </row>
    <row r="30" spans="1:16" s="19" customFormat="1" ht="11.25" customHeight="1">
      <c r="A30" s="20"/>
      <c r="B30" s="21">
        <v>2014</v>
      </c>
      <c r="C30" s="269"/>
      <c r="D30" s="307"/>
      <c r="E30" s="29">
        <f>F30+G30</f>
        <v>0</v>
      </c>
      <c r="F30" s="23"/>
      <c r="G30" s="23"/>
      <c r="H30" s="265"/>
      <c r="I30" s="265"/>
      <c r="J30" s="265"/>
      <c r="K30" s="305"/>
      <c r="L30" s="265"/>
      <c r="M30" s="265"/>
      <c r="N30" s="267"/>
      <c r="O30" s="305"/>
      <c r="P30" s="265"/>
    </row>
    <row r="31" spans="1:16" s="19" customFormat="1" ht="11.25" customHeight="1">
      <c r="A31" s="20"/>
      <c r="B31" s="21">
        <v>2015</v>
      </c>
      <c r="C31" s="270"/>
      <c r="D31" s="307"/>
      <c r="E31" s="29"/>
      <c r="F31" s="25"/>
      <c r="G31" s="25"/>
      <c r="H31" s="266"/>
      <c r="I31" s="266"/>
      <c r="J31" s="266"/>
      <c r="K31" s="306"/>
      <c r="L31" s="266"/>
      <c r="M31" s="266"/>
      <c r="N31" s="267"/>
      <c r="O31" s="306"/>
      <c r="P31" s="266"/>
    </row>
    <row r="32" spans="1:16" s="19" customFormat="1" ht="11.25" customHeight="1">
      <c r="A32" s="20"/>
      <c r="B32" s="21"/>
      <c r="C32" s="27" t="s">
        <v>85</v>
      </c>
      <c r="D32" s="86">
        <v>55891.29</v>
      </c>
      <c r="E32" s="26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6" ht="12.75">
      <c r="A33" s="268" t="s">
        <v>36</v>
      </c>
      <c r="B33" s="21" t="s">
        <v>27</v>
      </c>
      <c r="C33" s="220" t="s">
        <v>86</v>
      </c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2"/>
    </row>
    <row r="34" spans="1:16" ht="12.75">
      <c r="A34" s="268"/>
      <c r="B34" s="21" t="s">
        <v>29</v>
      </c>
      <c r="C34" s="223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5"/>
    </row>
    <row r="35" spans="1:16" ht="12.75">
      <c r="A35" s="268"/>
      <c r="B35" s="21" t="s">
        <v>30</v>
      </c>
      <c r="C35" s="223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5"/>
    </row>
    <row r="36" spans="1:16" ht="12.75">
      <c r="A36" s="268"/>
      <c r="B36" s="21" t="s">
        <v>31</v>
      </c>
      <c r="C36" s="226"/>
      <c r="D36" s="227"/>
      <c r="E36" s="224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8"/>
    </row>
    <row r="37" spans="1:16" ht="23.25" customHeight="1">
      <c r="A37" s="268"/>
      <c r="B37" s="21" t="s">
        <v>32</v>
      </c>
      <c r="C37" s="21"/>
      <c r="D37" s="22" t="s">
        <v>37</v>
      </c>
      <c r="E37" s="29">
        <f>E38+E39+E40</f>
        <v>53000</v>
      </c>
      <c r="F37" s="29">
        <f>F38+F39+F40</f>
        <v>53000</v>
      </c>
      <c r="G37" s="29">
        <f>G38+G39+G40</f>
        <v>0</v>
      </c>
      <c r="H37" s="23">
        <f>I37+M37</f>
        <v>3000</v>
      </c>
      <c r="I37" s="23">
        <f>J37+K37+L37</f>
        <v>3000</v>
      </c>
      <c r="J37" s="23">
        <v>0</v>
      </c>
      <c r="K37" s="84">
        <v>0</v>
      </c>
      <c r="L37" s="23">
        <v>3000</v>
      </c>
      <c r="M37" s="23">
        <f>N37+O37+P37</f>
        <v>0</v>
      </c>
      <c r="N37" s="24">
        <v>0</v>
      </c>
      <c r="O37" s="84">
        <v>0</v>
      </c>
      <c r="P37" s="23"/>
    </row>
    <row r="38" spans="1:16" ht="12.75">
      <c r="A38" s="268"/>
      <c r="B38" s="21" t="s">
        <v>83</v>
      </c>
      <c r="C38" s="269"/>
      <c r="D38" s="271"/>
      <c r="E38" s="29">
        <f>F38+G38</f>
        <v>3000</v>
      </c>
      <c r="F38" s="23">
        <f>I37</f>
        <v>3000</v>
      </c>
      <c r="G38" s="23">
        <f>M37</f>
        <v>0</v>
      </c>
      <c r="H38" s="265">
        <v>0</v>
      </c>
      <c r="I38" s="265">
        <v>0</v>
      </c>
      <c r="J38" s="265">
        <v>0</v>
      </c>
      <c r="K38" s="305">
        <v>0</v>
      </c>
      <c r="L38" s="265">
        <v>0</v>
      </c>
      <c r="M38" s="265">
        <v>0</v>
      </c>
      <c r="N38" s="266">
        <v>0</v>
      </c>
      <c r="O38" s="305">
        <v>0</v>
      </c>
      <c r="P38" s="265">
        <v>0</v>
      </c>
    </row>
    <row r="39" spans="1:16" ht="12.75">
      <c r="A39" s="268"/>
      <c r="B39" s="21">
        <v>2014</v>
      </c>
      <c r="C39" s="269"/>
      <c r="D39" s="271"/>
      <c r="E39" s="29">
        <f>F39+G39</f>
        <v>20000</v>
      </c>
      <c r="F39" s="23">
        <v>20000</v>
      </c>
      <c r="G39" s="23"/>
      <c r="H39" s="265"/>
      <c r="I39" s="265"/>
      <c r="J39" s="265"/>
      <c r="K39" s="305"/>
      <c r="L39" s="265"/>
      <c r="M39" s="265"/>
      <c r="N39" s="267"/>
      <c r="O39" s="305"/>
      <c r="P39" s="265"/>
    </row>
    <row r="40" spans="1:16" ht="12.75">
      <c r="A40" s="268"/>
      <c r="B40" s="21">
        <v>2015</v>
      </c>
      <c r="C40" s="270"/>
      <c r="D40" s="272"/>
      <c r="E40" s="29">
        <f>F40+G40</f>
        <v>30000</v>
      </c>
      <c r="F40" s="25">
        <v>30000</v>
      </c>
      <c r="G40" s="25"/>
      <c r="H40" s="266"/>
      <c r="I40" s="266"/>
      <c r="J40" s="266"/>
      <c r="K40" s="306"/>
      <c r="L40" s="266"/>
      <c r="M40" s="266"/>
      <c r="N40" s="267"/>
      <c r="O40" s="306"/>
      <c r="P40" s="266"/>
    </row>
    <row r="41" spans="1:16" ht="12.75">
      <c r="A41" s="36"/>
      <c r="B41" s="21"/>
      <c r="C41" s="27"/>
      <c r="D41" s="28"/>
      <c r="E41" s="29">
        <f>F41+G41</f>
        <v>0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 ht="9.75" customHeight="1">
      <c r="A42" s="255"/>
      <c r="B42" s="21" t="s">
        <v>27</v>
      </c>
      <c r="C42" s="299" t="s">
        <v>38</v>
      </c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</row>
    <row r="43" spans="1:16" ht="12.75" customHeight="1">
      <c r="A43" s="256"/>
      <c r="B43" s="21" t="s">
        <v>29</v>
      </c>
      <c r="C43" s="301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</row>
    <row r="44" spans="1:16" ht="15.75" customHeight="1">
      <c r="A44" s="36"/>
      <c r="B44" s="21" t="s">
        <v>30</v>
      </c>
      <c r="C44" s="301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</row>
    <row r="45" spans="1:16" ht="10.5" customHeight="1">
      <c r="A45" s="36"/>
      <c r="B45" s="21" t="s">
        <v>31</v>
      </c>
      <c r="C45" s="303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</row>
    <row r="46" spans="1:16" ht="12.75">
      <c r="A46" s="254" t="s">
        <v>39</v>
      </c>
      <c r="B46" s="21" t="s">
        <v>32</v>
      </c>
      <c r="C46" s="257" t="s">
        <v>40</v>
      </c>
      <c r="D46" s="258"/>
      <c r="E46" s="29">
        <f>F46+G46</f>
        <v>223138.11</v>
      </c>
      <c r="F46" s="29">
        <f>I46</f>
        <v>90079.11</v>
      </c>
      <c r="G46" s="29">
        <f>M46</f>
        <v>133059</v>
      </c>
      <c r="H46" s="29">
        <f>I46+M46</f>
        <v>223138.11</v>
      </c>
      <c r="I46" s="29">
        <f>J46+K46+L46</f>
        <v>90079.11</v>
      </c>
      <c r="J46" s="29">
        <v>90079.11</v>
      </c>
      <c r="K46" s="87">
        <v>0</v>
      </c>
      <c r="L46" s="29">
        <v>0</v>
      </c>
      <c r="M46" s="29">
        <f>N46+O46+P46</f>
        <v>133059</v>
      </c>
      <c r="N46" s="29">
        <v>133059</v>
      </c>
      <c r="O46" s="87">
        <v>0</v>
      </c>
      <c r="P46" s="29"/>
    </row>
    <row r="47" spans="1:16" ht="12.75">
      <c r="A47" s="255"/>
      <c r="B47" s="21" t="s">
        <v>83</v>
      </c>
      <c r="C47" s="27"/>
      <c r="D47" s="28"/>
      <c r="E47" s="29">
        <v>284248.55</v>
      </c>
      <c r="F47" s="29">
        <f>I46</f>
        <v>90079.11</v>
      </c>
      <c r="G47" s="29">
        <f>M46</f>
        <v>133059</v>
      </c>
      <c r="H47" s="29"/>
      <c r="I47" s="29"/>
      <c r="J47" s="29"/>
      <c r="K47" s="29"/>
      <c r="L47" s="29"/>
      <c r="M47" s="29"/>
      <c r="N47" s="29"/>
      <c r="O47" s="29"/>
      <c r="P47" s="29"/>
    </row>
    <row r="48" spans="1:16" ht="6.75" customHeight="1">
      <c r="A48" s="217" t="s">
        <v>41</v>
      </c>
      <c r="B48" s="21"/>
      <c r="C48" s="259" t="s">
        <v>87</v>
      </c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</row>
    <row r="49" spans="1:16" ht="11.25" customHeight="1">
      <c r="A49" s="218"/>
      <c r="B49" s="21"/>
      <c r="C49" s="261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</row>
    <row r="50" spans="1:16" ht="11.25" customHeight="1">
      <c r="A50" s="218"/>
      <c r="B50" s="38" t="s">
        <v>30</v>
      </c>
      <c r="C50" s="261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</row>
    <row r="51" spans="1:16" ht="11.25" customHeight="1">
      <c r="A51" s="218"/>
      <c r="B51" s="38" t="s">
        <v>31</v>
      </c>
      <c r="C51" s="263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</row>
    <row r="52" spans="1:16" ht="24.75" customHeight="1">
      <c r="A52" s="218"/>
      <c r="B52" s="38" t="s">
        <v>32</v>
      </c>
      <c r="C52" s="37"/>
      <c r="D52" s="39" t="s">
        <v>42</v>
      </c>
      <c r="E52" s="29">
        <f>F52+G52</f>
        <v>1012292</v>
      </c>
      <c r="F52" s="40">
        <f>F54+F53</f>
        <v>160207.8</v>
      </c>
      <c r="G52" s="40">
        <f>G54+G53</f>
        <v>852084.2</v>
      </c>
      <c r="H52" s="41">
        <f>I52+M52</f>
        <v>780927</v>
      </c>
      <c r="I52" s="41">
        <f>J52+K52+L52</f>
        <v>125503.05</v>
      </c>
      <c r="J52" s="41">
        <v>125503.05</v>
      </c>
      <c r="K52" s="41"/>
      <c r="L52" s="41"/>
      <c r="M52" s="41">
        <f>N52+O52+P52</f>
        <v>655423.95</v>
      </c>
      <c r="N52" s="41"/>
      <c r="O52" s="41"/>
      <c r="P52" s="41">
        <v>655423.95</v>
      </c>
    </row>
    <row r="53" spans="1:16" ht="14.25" customHeight="1">
      <c r="A53" s="218"/>
      <c r="B53" s="38">
        <v>2012</v>
      </c>
      <c r="C53" s="37"/>
      <c r="D53" s="39"/>
      <c r="E53" s="29">
        <f>F53+G53</f>
        <v>231365</v>
      </c>
      <c r="F53" s="40">
        <v>34704.75</v>
      </c>
      <c r="G53" s="40">
        <v>196660.25</v>
      </c>
      <c r="H53" s="41"/>
      <c r="I53" s="41"/>
      <c r="J53" s="41"/>
      <c r="K53" s="41"/>
      <c r="L53" s="41"/>
      <c r="M53" s="41"/>
      <c r="N53" s="41"/>
      <c r="O53" s="41"/>
      <c r="P53" s="41"/>
    </row>
    <row r="54" spans="1:16" ht="12" thickBot="1">
      <c r="A54" s="218"/>
      <c r="B54" s="38">
        <v>2013</v>
      </c>
      <c r="C54" s="37"/>
      <c r="D54" s="39"/>
      <c r="E54" s="29">
        <f>F54+G54</f>
        <v>780927</v>
      </c>
      <c r="F54" s="40">
        <f>I52</f>
        <v>125503.05</v>
      </c>
      <c r="G54" s="40">
        <f>M52</f>
        <v>655423.95</v>
      </c>
      <c r="H54" s="41">
        <f>I52</f>
        <v>125503.05</v>
      </c>
      <c r="I54" s="41"/>
      <c r="J54" s="41"/>
      <c r="K54" s="41"/>
      <c r="L54" s="41"/>
      <c r="M54" s="41"/>
      <c r="N54" s="41"/>
      <c r="O54" s="41"/>
      <c r="P54" s="41"/>
    </row>
    <row r="55" spans="1:16" s="146" customFormat="1" ht="11.25" customHeight="1">
      <c r="A55" s="311"/>
      <c r="B55" s="148" t="s">
        <v>43</v>
      </c>
      <c r="C55" s="195" t="s">
        <v>113</v>
      </c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7"/>
    </row>
    <row r="56" spans="1:16" s="146" customFormat="1" ht="11.25" customHeight="1">
      <c r="A56" s="312"/>
      <c r="B56" s="148" t="s">
        <v>44</v>
      </c>
      <c r="C56" s="198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200"/>
    </row>
    <row r="57" spans="1:16" s="146" customFormat="1" ht="11.25" customHeight="1">
      <c r="A57" s="312"/>
      <c r="B57" s="148" t="s">
        <v>45</v>
      </c>
      <c r="C57" s="198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200"/>
    </row>
    <row r="58" spans="1:16" s="146" customFormat="1" ht="11.25" customHeight="1">
      <c r="A58" s="312"/>
      <c r="B58" s="148" t="s">
        <v>46</v>
      </c>
      <c r="C58" s="198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200"/>
    </row>
    <row r="59" spans="1:16" s="146" customFormat="1" ht="45">
      <c r="A59" s="312"/>
      <c r="B59" s="148" t="s">
        <v>47</v>
      </c>
      <c r="C59" s="154"/>
      <c r="D59" s="155" t="s">
        <v>114</v>
      </c>
      <c r="E59" s="174">
        <f>E60</f>
        <v>15000</v>
      </c>
      <c r="F59" s="175">
        <f aca="true" t="shared" si="0" ref="F59:P59">F60</f>
        <v>0</v>
      </c>
      <c r="G59" s="175">
        <f t="shared" si="0"/>
        <v>15000</v>
      </c>
      <c r="H59" s="175">
        <f>I59+M59</f>
        <v>15000</v>
      </c>
      <c r="I59" s="175">
        <f t="shared" si="0"/>
        <v>0</v>
      </c>
      <c r="J59" s="175">
        <f t="shared" si="0"/>
        <v>0</v>
      </c>
      <c r="K59" s="175">
        <f t="shared" si="0"/>
        <v>0</v>
      </c>
      <c r="L59" s="175">
        <f t="shared" si="0"/>
        <v>0</v>
      </c>
      <c r="M59" s="175">
        <f t="shared" si="0"/>
        <v>15000</v>
      </c>
      <c r="N59" s="175">
        <f t="shared" si="0"/>
        <v>0</v>
      </c>
      <c r="O59" s="175">
        <f t="shared" si="0"/>
        <v>0</v>
      </c>
      <c r="P59" s="175">
        <f t="shared" si="0"/>
        <v>15000</v>
      </c>
    </row>
    <row r="60" spans="1:16" s="146" customFormat="1" ht="11.25">
      <c r="A60" s="312"/>
      <c r="B60" s="148">
        <v>2013</v>
      </c>
      <c r="C60" s="154"/>
      <c r="D60" s="155"/>
      <c r="E60" s="174">
        <f>F60+G60</f>
        <v>15000</v>
      </c>
      <c r="F60" s="175">
        <f>I60</f>
        <v>0</v>
      </c>
      <c r="G60" s="175">
        <f>M60</f>
        <v>15000</v>
      </c>
      <c r="H60" s="175"/>
      <c r="I60" s="175">
        <f>J60+K60+L60</f>
        <v>0</v>
      </c>
      <c r="J60" s="175"/>
      <c r="K60" s="175"/>
      <c r="L60" s="175"/>
      <c r="M60" s="175">
        <f>N60+O60+P60</f>
        <v>15000</v>
      </c>
      <c r="N60" s="175"/>
      <c r="O60" s="175"/>
      <c r="P60" s="176">
        <v>15000</v>
      </c>
    </row>
    <row r="61" spans="1:16" s="146" customFormat="1" ht="6.75" customHeight="1">
      <c r="A61" s="313"/>
      <c r="B61" s="158"/>
      <c r="C61" s="154"/>
      <c r="D61" s="155"/>
      <c r="E61" s="165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7"/>
    </row>
    <row r="62" spans="1:16" ht="11.25" customHeight="1">
      <c r="A62" s="242" t="s">
        <v>49</v>
      </c>
      <c r="B62" s="42" t="s">
        <v>43</v>
      </c>
      <c r="C62" s="243" t="s">
        <v>73</v>
      </c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5"/>
    </row>
    <row r="63" spans="1:16" ht="11.25" customHeight="1">
      <c r="A63" s="242"/>
      <c r="B63" s="42" t="s">
        <v>44</v>
      </c>
      <c r="C63" s="246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8"/>
    </row>
    <row r="64" spans="1:16" ht="11.25" customHeight="1">
      <c r="A64" s="242"/>
      <c r="B64" s="42" t="s">
        <v>45</v>
      </c>
      <c r="C64" s="246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8"/>
    </row>
    <row r="65" spans="1:16" ht="11.25" customHeight="1">
      <c r="A65" s="242"/>
      <c r="B65" s="42" t="s">
        <v>46</v>
      </c>
      <c r="C65" s="249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1"/>
    </row>
    <row r="66" spans="1:16" ht="45">
      <c r="A66" s="242"/>
      <c r="B66" s="42" t="s">
        <v>47</v>
      </c>
      <c r="C66" s="37"/>
      <c r="D66" s="39" t="s">
        <v>48</v>
      </c>
      <c r="E66" s="29">
        <f>E67</f>
        <v>52450</v>
      </c>
      <c r="F66" s="41">
        <f>F67</f>
        <v>12842.77</v>
      </c>
      <c r="G66" s="41">
        <f>G67</f>
        <v>39607.23</v>
      </c>
      <c r="H66" s="41">
        <f>I66+M66</f>
        <v>52450</v>
      </c>
      <c r="I66" s="41">
        <f>J66+K66+L66</f>
        <v>12842.77</v>
      </c>
      <c r="J66" s="41"/>
      <c r="K66" s="62">
        <v>0</v>
      </c>
      <c r="L66" s="41">
        <v>12842.77</v>
      </c>
      <c r="M66" s="41">
        <f>N66+O66+P66</f>
        <v>39607.23</v>
      </c>
      <c r="N66" s="41">
        <v>0</v>
      </c>
      <c r="O66" s="62">
        <v>0</v>
      </c>
      <c r="P66" s="41">
        <v>39607.23</v>
      </c>
    </row>
    <row r="67" spans="1:16" ht="11.25">
      <c r="A67" s="242"/>
      <c r="B67" s="42">
        <v>2013</v>
      </c>
      <c r="C67" s="37"/>
      <c r="D67" s="39"/>
      <c r="E67" s="29">
        <f>F67+G67</f>
        <v>52450</v>
      </c>
      <c r="F67" s="41">
        <f>I66</f>
        <v>12842.77</v>
      </c>
      <c r="G67" s="41">
        <f>M66</f>
        <v>39607.23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</row>
    <row r="68" spans="1:16" ht="6.75" customHeight="1">
      <c r="A68" s="186"/>
      <c r="B68" s="43"/>
      <c r="C68" s="187"/>
      <c r="D68" s="188"/>
      <c r="E68" s="189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190"/>
    </row>
    <row r="69" spans="1:16" ht="11.25">
      <c r="A69" s="235" t="s">
        <v>121</v>
      </c>
      <c r="B69" s="45" t="s">
        <v>43</v>
      </c>
      <c r="C69" s="223" t="s">
        <v>51</v>
      </c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5"/>
    </row>
    <row r="70" spans="1:16" ht="11.25">
      <c r="A70" s="218"/>
      <c r="B70" s="38" t="s">
        <v>29</v>
      </c>
      <c r="C70" s="223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5"/>
    </row>
    <row r="71" spans="1:16" ht="11.25">
      <c r="A71" s="218"/>
      <c r="B71" s="38" t="s">
        <v>30</v>
      </c>
      <c r="C71" s="223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5"/>
    </row>
    <row r="72" spans="1:16" ht="11.25">
      <c r="A72" s="218"/>
      <c r="B72" s="38" t="s">
        <v>31</v>
      </c>
      <c r="C72" s="226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8"/>
    </row>
    <row r="73" spans="1:16" ht="33.75">
      <c r="A73" s="218"/>
      <c r="B73" s="38" t="s">
        <v>32</v>
      </c>
      <c r="C73" s="38"/>
      <c r="D73" s="46" t="s">
        <v>50</v>
      </c>
      <c r="E73" s="23">
        <f>E74+E75+E76+E77+E78+E79+E80</f>
        <v>3855462.3</v>
      </c>
      <c r="F73" s="47">
        <f>F74+F75+F76+F77+F78+F79+F80</f>
        <v>2702703.7</v>
      </c>
      <c r="G73" s="47">
        <f>G74+G75+G76+G77+G78+G79+G80</f>
        <v>1152758.6</v>
      </c>
      <c r="H73" s="47">
        <f>I73+M73</f>
        <v>2414734.9899999998</v>
      </c>
      <c r="I73" s="47">
        <f>J73+K73+L73</f>
        <v>1595630.39</v>
      </c>
      <c r="J73" s="47">
        <v>1145630.39</v>
      </c>
      <c r="K73" s="47">
        <f>K74+K75</f>
        <v>0</v>
      </c>
      <c r="L73" s="47">
        <v>450000</v>
      </c>
      <c r="M73" s="47">
        <f>N73+O73+P73</f>
        <v>819104.6</v>
      </c>
      <c r="N73" s="48">
        <v>819104.6</v>
      </c>
      <c r="O73" s="57">
        <v>0</v>
      </c>
      <c r="P73" s="47">
        <v>0</v>
      </c>
    </row>
    <row r="74" spans="1:16" ht="11.25">
      <c r="A74" s="218"/>
      <c r="B74" s="38">
        <v>2007</v>
      </c>
      <c r="C74" s="49"/>
      <c r="D74" s="50"/>
      <c r="E74" s="23">
        <f aca="true" t="shared" si="1" ref="E74:E80">F74+G74</f>
        <v>35465.4</v>
      </c>
      <c r="F74" s="47">
        <v>35465.4</v>
      </c>
      <c r="G74" s="47"/>
      <c r="H74" s="51"/>
      <c r="I74" s="51"/>
      <c r="J74" s="51"/>
      <c r="K74" s="51"/>
      <c r="L74" s="51"/>
      <c r="M74" s="51"/>
      <c r="N74" s="52"/>
      <c r="O74" s="51"/>
      <c r="P74" s="51"/>
    </row>
    <row r="75" spans="1:16" ht="11.25">
      <c r="A75" s="218"/>
      <c r="B75" s="38">
        <v>2008</v>
      </c>
      <c r="C75" s="49"/>
      <c r="D75" s="50"/>
      <c r="E75" s="23">
        <f t="shared" si="1"/>
        <v>3200</v>
      </c>
      <c r="F75" s="47">
        <v>3200</v>
      </c>
      <c r="G75" s="47"/>
      <c r="H75" s="51"/>
      <c r="I75" s="51"/>
      <c r="J75" s="51"/>
      <c r="K75" s="51"/>
      <c r="L75" s="51"/>
      <c r="M75" s="51"/>
      <c r="N75" s="52"/>
      <c r="O75" s="51"/>
      <c r="P75" s="51"/>
    </row>
    <row r="76" spans="1:16" ht="11.25">
      <c r="A76" s="218"/>
      <c r="B76" s="38">
        <v>2009</v>
      </c>
      <c r="C76" s="49"/>
      <c r="D76" s="50"/>
      <c r="E76" s="23">
        <f t="shared" si="1"/>
        <v>55866.47</v>
      </c>
      <c r="F76" s="47">
        <v>55866.47</v>
      </c>
      <c r="G76" s="47"/>
      <c r="H76" s="51"/>
      <c r="I76" s="51"/>
      <c r="J76" s="51"/>
      <c r="K76" s="51"/>
      <c r="L76" s="51"/>
      <c r="M76" s="51"/>
      <c r="N76" s="52"/>
      <c r="O76" s="51"/>
      <c r="P76" s="51"/>
    </row>
    <row r="77" spans="1:16" ht="11.25">
      <c r="A77" s="218"/>
      <c r="B77" s="38">
        <v>2010</v>
      </c>
      <c r="C77" s="49"/>
      <c r="D77" s="50"/>
      <c r="E77" s="23">
        <f t="shared" si="1"/>
        <v>32000</v>
      </c>
      <c r="F77" s="57">
        <v>32000</v>
      </c>
      <c r="G77" s="57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88">
        <v>0</v>
      </c>
      <c r="O77" s="53">
        <v>0</v>
      </c>
      <c r="P77" s="53">
        <v>0</v>
      </c>
    </row>
    <row r="78" spans="1:16" ht="11.25">
      <c r="A78" s="218"/>
      <c r="B78" s="58">
        <v>2011</v>
      </c>
      <c r="C78" s="229"/>
      <c r="D78" s="232"/>
      <c r="E78" s="23">
        <f t="shared" si="1"/>
        <v>10330</v>
      </c>
      <c r="F78" s="57">
        <v>10330</v>
      </c>
      <c r="G78" s="47">
        <v>0</v>
      </c>
      <c r="H78" s="236">
        <v>0</v>
      </c>
      <c r="I78" s="236">
        <v>0</v>
      </c>
      <c r="J78" s="236">
        <v>0</v>
      </c>
      <c r="K78" s="236">
        <v>0</v>
      </c>
      <c r="L78" s="236">
        <v>0</v>
      </c>
      <c r="M78" s="236">
        <v>0</v>
      </c>
      <c r="N78" s="236">
        <v>0</v>
      </c>
      <c r="O78" s="236">
        <v>0</v>
      </c>
      <c r="P78" s="236">
        <v>0</v>
      </c>
    </row>
    <row r="79" spans="1:16" ht="11.25">
      <c r="A79" s="218"/>
      <c r="B79" s="58">
        <v>2012</v>
      </c>
      <c r="C79" s="230"/>
      <c r="D79" s="233"/>
      <c r="E79" s="23">
        <f t="shared" si="1"/>
        <v>1303865.44</v>
      </c>
      <c r="F79" s="47">
        <v>970211.44</v>
      </c>
      <c r="G79" s="47">
        <v>333654</v>
      </c>
      <c r="H79" s="237"/>
      <c r="I79" s="237"/>
      <c r="J79" s="237"/>
      <c r="K79" s="237"/>
      <c r="L79" s="237"/>
      <c r="M79" s="237"/>
      <c r="N79" s="237"/>
      <c r="O79" s="237"/>
      <c r="P79" s="237"/>
    </row>
    <row r="80" spans="1:16" ht="11.25">
      <c r="A80" s="218"/>
      <c r="B80" s="60">
        <v>2013</v>
      </c>
      <c r="C80" s="230"/>
      <c r="D80" s="233"/>
      <c r="E80" s="25">
        <f t="shared" si="1"/>
        <v>2414734.9899999998</v>
      </c>
      <c r="F80" s="51">
        <f>I73</f>
        <v>1595630.39</v>
      </c>
      <c r="G80" s="51">
        <f>M73</f>
        <v>819104.6</v>
      </c>
      <c r="H80" s="237"/>
      <c r="I80" s="237"/>
      <c r="J80" s="237"/>
      <c r="K80" s="237"/>
      <c r="L80" s="237"/>
      <c r="M80" s="237"/>
      <c r="N80" s="237"/>
      <c r="O80" s="237"/>
      <c r="P80" s="237"/>
    </row>
    <row r="81" spans="1:16" ht="11.25">
      <c r="A81" s="218"/>
      <c r="B81" s="89" t="s">
        <v>88</v>
      </c>
      <c r="C81" s="230"/>
      <c r="D81" s="233"/>
      <c r="E81" s="166">
        <f>SUM(E74:E80)</f>
        <v>3855462.3</v>
      </c>
      <c r="F81" s="90">
        <f>SUM(F74:F80)</f>
        <v>2702703.7</v>
      </c>
      <c r="G81" s="90">
        <f>SUM(G74:G80)</f>
        <v>1152758.6</v>
      </c>
      <c r="H81" s="237"/>
      <c r="I81" s="237"/>
      <c r="J81" s="237"/>
      <c r="K81" s="237"/>
      <c r="L81" s="237"/>
      <c r="M81" s="237"/>
      <c r="N81" s="237"/>
      <c r="O81" s="237"/>
      <c r="P81" s="237"/>
    </row>
    <row r="82" spans="1:16" ht="11.25">
      <c r="A82" s="239"/>
      <c r="B82" s="54"/>
      <c r="C82" s="240"/>
      <c r="D82" s="241"/>
      <c r="E82" s="167"/>
      <c r="F82" s="56"/>
      <c r="G82" s="56"/>
      <c r="H82" s="238"/>
      <c r="I82" s="238"/>
      <c r="J82" s="238"/>
      <c r="K82" s="238"/>
      <c r="L82" s="238"/>
      <c r="M82" s="238"/>
      <c r="N82" s="238"/>
      <c r="O82" s="238"/>
      <c r="P82" s="238"/>
    </row>
    <row r="83" spans="1:16" ht="11.25" customHeight="1">
      <c r="A83" s="79"/>
      <c r="B83" s="38" t="s">
        <v>29</v>
      </c>
      <c r="C83" s="223" t="s">
        <v>53</v>
      </c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5"/>
    </row>
    <row r="84" spans="1:16" ht="11.25" customHeight="1">
      <c r="A84" s="79"/>
      <c r="B84" s="38" t="s">
        <v>30</v>
      </c>
      <c r="C84" s="223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5"/>
    </row>
    <row r="85" spans="1:16" ht="11.25" customHeight="1">
      <c r="A85" s="79"/>
      <c r="B85" s="38" t="s">
        <v>31</v>
      </c>
      <c r="C85" s="223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5"/>
    </row>
    <row r="86" spans="1:16" ht="11.25">
      <c r="A86" s="79"/>
      <c r="B86" s="49"/>
      <c r="C86" s="226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8"/>
    </row>
    <row r="87" spans="1:16" ht="33.75">
      <c r="A87" s="79"/>
      <c r="B87" s="49"/>
      <c r="C87" s="141"/>
      <c r="D87" s="143" t="s">
        <v>111</v>
      </c>
      <c r="E87" s="168">
        <f aca="true" t="shared" si="2" ref="E87:J87">E88</f>
        <v>9225</v>
      </c>
      <c r="F87" s="144">
        <f t="shared" si="2"/>
        <v>9225</v>
      </c>
      <c r="G87" s="144">
        <f t="shared" si="2"/>
        <v>0</v>
      </c>
      <c r="H87" s="144">
        <f t="shared" si="2"/>
        <v>9225</v>
      </c>
      <c r="I87" s="144">
        <f t="shared" si="2"/>
        <v>9225</v>
      </c>
      <c r="J87" s="144">
        <f t="shared" si="2"/>
        <v>9225</v>
      </c>
      <c r="K87" s="144"/>
      <c r="L87" s="144"/>
      <c r="M87" s="144"/>
      <c r="N87" s="144"/>
      <c r="O87" s="144"/>
      <c r="P87" s="145"/>
    </row>
    <row r="88" spans="1:16" ht="11.25">
      <c r="A88" s="79"/>
      <c r="B88" s="49">
        <v>2013</v>
      </c>
      <c r="C88" s="64"/>
      <c r="D88" s="74"/>
      <c r="E88" s="29">
        <f>H88</f>
        <v>9225</v>
      </c>
      <c r="F88" s="40">
        <v>9225</v>
      </c>
      <c r="G88" s="40"/>
      <c r="H88" s="41">
        <f>M88+I88</f>
        <v>9225</v>
      </c>
      <c r="I88" s="41">
        <f>J88</f>
        <v>9225</v>
      </c>
      <c r="J88" s="41">
        <v>9225</v>
      </c>
      <c r="K88" s="41"/>
      <c r="L88" s="41"/>
      <c r="M88" s="41"/>
      <c r="N88" s="41"/>
      <c r="O88" s="41"/>
      <c r="P88" s="41"/>
    </row>
    <row r="89" spans="1:16" ht="11.25" customHeight="1">
      <c r="A89" s="217" t="s">
        <v>52</v>
      </c>
      <c r="B89" s="38"/>
      <c r="C89" s="220" t="s">
        <v>54</v>
      </c>
      <c r="D89" s="221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5"/>
    </row>
    <row r="90" spans="1:16" ht="11.25" customHeight="1">
      <c r="A90" s="218"/>
      <c r="B90" s="38" t="s">
        <v>29</v>
      </c>
      <c r="C90" s="223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5"/>
    </row>
    <row r="91" spans="1:16" ht="11.25" customHeight="1">
      <c r="A91" s="218"/>
      <c r="B91" s="38" t="s">
        <v>30</v>
      </c>
      <c r="C91" s="223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5"/>
    </row>
    <row r="92" spans="1:16" ht="11.25" customHeight="1">
      <c r="A92" s="218"/>
      <c r="B92" s="38" t="s">
        <v>31</v>
      </c>
      <c r="C92" s="226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8"/>
    </row>
    <row r="93" spans="1:16" ht="21.75" customHeight="1">
      <c r="A93" s="218"/>
      <c r="B93" s="38" t="s">
        <v>32</v>
      </c>
      <c r="C93" s="38"/>
      <c r="D93" s="46" t="s">
        <v>55</v>
      </c>
      <c r="E93" s="23">
        <f>E94+E95</f>
        <v>3652865.9800000004</v>
      </c>
      <c r="F93" s="47">
        <f>F94+F95</f>
        <v>547929.8999999999</v>
      </c>
      <c r="G93" s="47">
        <f>G94+G95</f>
        <v>3104936.08</v>
      </c>
      <c r="H93" s="47">
        <f>I93+M93</f>
        <v>144832.99</v>
      </c>
      <c r="I93" s="47">
        <f>J93+K93+L93</f>
        <v>21724.95</v>
      </c>
      <c r="J93" s="47">
        <v>21724.95</v>
      </c>
      <c r="K93" s="57">
        <v>0</v>
      </c>
      <c r="L93" s="47"/>
      <c r="M93" s="47">
        <f>N93+O93+P93</f>
        <v>123108.04</v>
      </c>
      <c r="N93" s="48">
        <v>0</v>
      </c>
      <c r="O93" s="57">
        <v>0</v>
      </c>
      <c r="P93" s="47">
        <v>123108.04</v>
      </c>
    </row>
    <row r="94" spans="1:16" ht="11.25">
      <c r="A94" s="218"/>
      <c r="B94" s="38">
        <v>2013</v>
      </c>
      <c r="C94" s="229"/>
      <c r="D94" s="232"/>
      <c r="E94" s="23">
        <f>F94+G94</f>
        <v>144832.99</v>
      </c>
      <c r="F94" s="47">
        <f>I93</f>
        <v>21724.95</v>
      </c>
      <c r="G94" s="47">
        <f>M93</f>
        <v>123108.04</v>
      </c>
      <c r="H94" s="212">
        <v>0</v>
      </c>
      <c r="I94" s="212">
        <v>0</v>
      </c>
      <c r="J94" s="212">
        <v>0</v>
      </c>
      <c r="K94" s="236">
        <v>0</v>
      </c>
      <c r="L94" s="212">
        <v>0</v>
      </c>
      <c r="M94" s="212">
        <v>0</v>
      </c>
      <c r="N94" s="212">
        <v>0</v>
      </c>
      <c r="O94" s="236">
        <v>0</v>
      </c>
      <c r="P94" s="212">
        <v>0</v>
      </c>
    </row>
    <row r="95" spans="1:16" ht="11.25">
      <c r="A95" s="218"/>
      <c r="B95" s="38">
        <v>2014</v>
      </c>
      <c r="C95" s="230"/>
      <c r="D95" s="233"/>
      <c r="E95" s="23">
        <f>F95+G95</f>
        <v>3508032.99</v>
      </c>
      <c r="F95" s="47">
        <v>526204.95</v>
      </c>
      <c r="G95" s="47">
        <v>2981828.04</v>
      </c>
      <c r="H95" s="213"/>
      <c r="I95" s="213"/>
      <c r="J95" s="213"/>
      <c r="K95" s="237"/>
      <c r="L95" s="213"/>
      <c r="M95" s="213"/>
      <c r="N95" s="213"/>
      <c r="O95" s="237"/>
      <c r="P95" s="213"/>
    </row>
    <row r="96" spans="1:16" ht="11.25">
      <c r="A96" s="219"/>
      <c r="B96" s="38"/>
      <c r="C96" s="231"/>
      <c r="D96" s="234"/>
      <c r="E96" s="23">
        <f>F96+G96</f>
        <v>0</v>
      </c>
      <c r="F96" s="47">
        <v>0</v>
      </c>
      <c r="G96" s="47">
        <v>0</v>
      </c>
      <c r="H96" s="214"/>
      <c r="I96" s="214"/>
      <c r="J96" s="214"/>
      <c r="K96" s="298"/>
      <c r="L96" s="214"/>
      <c r="M96" s="214"/>
      <c r="N96" s="214"/>
      <c r="O96" s="298"/>
      <c r="P96" s="214"/>
    </row>
    <row r="97" spans="1:16" ht="11.25">
      <c r="A97" s="63"/>
      <c r="B97" s="38"/>
      <c r="C97" s="64"/>
      <c r="D97" s="65"/>
      <c r="E97" s="25"/>
      <c r="F97" s="51"/>
      <c r="G97" s="51"/>
      <c r="H97" s="59"/>
      <c r="I97" s="59"/>
      <c r="J97" s="59"/>
      <c r="K97" s="80"/>
      <c r="L97" s="59"/>
      <c r="M97" s="59"/>
      <c r="N97" s="59"/>
      <c r="O97" s="80"/>
      <c r="P97" s="59"/>
    </row>
    <row r="98" spans="1:16" s="19" customFormat="1" ht="12" thickBot="1">
      <c r="A98" s="66">
        <v>2</v>
      </c>
      <c r="B98" s="67" t="s">
        <v>56</v>
      </c>
      <c r="C98" s="215" t="s">
        <v>25</v>
      </c>
      <c r="D98" s="216"/>
      <c r="E98" s="169">
        <f>E147+E103+E110+E126+E133+E140+E118+E154</f>
        <v>1790168.95</v>
      </c>
      <c r="F98" s="169">
        <f aca="true" t="shared" si="3" ref="F98:P98">F147+F103+F110+F126+F133+F140+F118+F154</f>
        <v>263286.02</v>
      </c>
      <c r="G98" s="169">
        <f t="shared" si="3"/>
        <v>1526882.9300000002</v>
      </c>
      <c r="H98" s="169">
        <f t="shared" si="3"/>
        <v>917607.67</v>
      </c>
      <c r="I98" s="169">
        <f t="shared" si="3"/>
        <v>114234.16</v>
      </c>
      <c r="J98" s="169">
        <f t="shared" si="3"/>
        <v>0</v>
      </c>
      <c r="K98" s="169">
        <f t="shared" si="3"/>
        <v>0</v>
      </c>
      <c r="L98" s="169">
        <f t="shared" si="3"/>
        <v>114234.16</v>
      </c>
      <c r="M98" s="169">
        <f t="shared" si="3"/>
        <v>803373.5099999999</v>
      </c>
      <c r="N98" s="169">
        <f t="shared" si="3"/>
        <v>0</v>
      </c>
      <c r="O98" s="169">
        <f t="shared" si="3"/>
        <v>0</v>
      </c>
      <c r="P98" s="169">
        <f t="shared" si="3"/>
        <v>803373.5099999999</v>
      </c>
    </row>
    <row r="99" spans="1:16" ht="11.25" customHeight="1">
      <c r="A99" s="204" t="s">
        <v>57</v>
      </c>
      <c r="B99" s="68" t="s">
        <v>43</v>
      </c>
      <c r="C99" s="195" t="s">
        <v>58</v>
      </c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7"/>
    </row>
    <row r="100" spans="1:16" ht="11.25">
      <c r="A100" s="205"/>
      <c r="B100" s="68" t="s">
        <v>44</v>
      </c>
      <c r="C100" s="198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200"/>
    </row>
    <row r="101" spans="1:16" ht="11.25">
      <c r="A101" s="205"/>
      <c r="B101" s="68" t="s">
        <v>45</v>
      </c>
      <c r="C101" s="198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200"/>
    </row>
    <row r="102" spans="1:16" ht="12" thickBot="1">
      <c r="A102" s="205"/>
      <c r="B102" s="68" t="s">
        <v>46</v>
      </c>
      <c r="C102" s="201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3"/>
    </row>
    <row r="103" spans="1:16" ht="11.25">
      <c r="A103" s="205"/>
      <c r="B103" s="42" t="s">
        <v>47</v>
      </c>
      <c r="C103" s="55"/>
      <c r="D103" s="55" t="s">
        <v>59</v>
      </c>
      <c r="E103" s="170">
        <f>E104+E105</f>
        <v>134983.18</v>
      </c>
      <c r="F103" s="170">
        <f>F104+F105</f>
        <v>20247.47</v>
      </c>
      <c r="G103" s="170">
        <f>G104+G105</f>
        <v>114735.71</v>
      </c>
      <c r="H103" s="61">
        <f>I103+M103</f>
        <v>33919.4</v>
      </c>
      <c r="I103" s="61">
        <f>J103+K103+L103</f>
        <v>5087.91</v>
      </c>
      <c r="J103" s="61"/>
      <c r="K103" s="81">
        <v>0</v>
      </c>
      <c r="L103" s="61">
        <v>5087.91</v>
      </c>
      <c r="M103" s="61">
        <f>N103+O103+P103</f>
        <v>28831.49</v>
      </c>
      <c r="N103" s="61"/>
      <c r="O103" s="81">
        <v>0</v>
      </c>
      <c r="P103" s="61">
        <v>28831.49</v>
      </c>
    </row>
    <row r="104" spans="1:16" ht="11.25">
      <c r="A104" s="205"/>
      <c r="B104" s="42" t="s">
        <v>60</v>
      </c>
      <c r="C104" s="37"/>
      <c r="D104" s="69" t="s">
        <v>61</v>
      </c>
      <c r="E104" s="29">
        <f>F104+G104</f>
        <v>101063.78</v>
      </c>
      <c r="F104" s="41">
        <v>15159.56</v>
      </c>
      <c r="G104" s="41">
        <v>85904.22</v>
      </c>
      <c r="H104" s="41"/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</row>
    <row r="105" spans="1:16" ht="12" thickBot="1">
      <c r="A105" s="206"/>
      <c r="B105" s="42" t="s">
        <v>62</v>
      </c>
      <c r="C105" s="37"/>
      <c r="D105" s="37"/>
      <c r="E105" s="29">
        <f>F105+G105</f>
        <v>33919.4</v>
      </c>
      <c r="F105" s="41">
        <f>I103</f>
        <v>5087.91</v>
      </c>
      <c r="G105" s="41">
        <f>M103</f>
        <v>28831.49</v>
      </c>
      <c r="H105" s="41"/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</row>
    <row r="106" spans="1:16" ht="11.25" customHeight="1">
      <c r="A106" s="207" t="s">
        <v>63</v>
      </c>
      <c r="B106" s="68" t="s">
        <v>43</v>
      </c>
      <c r="C106" s="195" t="s">
        <v>64</v>
      </c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7"/>
    </row>
    <row r="107" spans="1:16" ht="11.25">
      <c r="A107" s="205"/>
      <c r="B107" s="68" t="s">
        <v>44</v>
      </c>
      <c r="C107" s="198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200"/>
    </row>
    <row r="108" spans="1:16" ht="11.25">
      <c r="A108" s="205"/>
      <c r="B108" s="68" t="s">
        <v>45</v>
      </c>
      <c r="C108" s="198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200"/>
    </row>
    <row r="109" spans="1:16" ht="12" thickBot="1">
      <c r="A109" s="205"/>
      <c r="B109" s="68" t="s">
        <v>46</v>
      </c>
      <c r="C109" s="201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3"/>
    </row>
    <row r="110" spans="1:16" ht="11.25">
      <c r="A110" s="205"/>
      <c r="B110" s="42" t="s">
        <v>47</v>
      </c>
      <c r="C110" s="55"/>
      <c r="D110" s="55" t="s">
        <v>59</v>
      </c>
      <c r="E110" s="170">
        <f>E111+E112+E113</f>
        <v>287476.7</v>
      </c>
      <c r="F110" s="170">
        <f>F111+F112+F113</f>
        <v>54909.3</v>
      </c>
      <c r="G110" s="170">
        <f>G111+G112+G113</f>
        <v>232567.40000000002</v>
      </c>
      <c r="H110" s="61">
        <f>I110+M110</f>
        <v>140860.1</v>
      </c>
      <c r="I110" s="61">
        <f>J110+K110+L110</f>
        <v>27257.5</v>
      </c>
      <c r="J110" s="61"/>
      <c r="K110" s="81">
        <v>0</v>
      </c>
      <c r="L110" s="61">
        <v>27257.5</v>
      </c>
      <c r="M110" s="61">
        <f>N110+O110+P110</f>
        <v>113602.6</v>
      </c>
      <c r="N110" s="61"/>
      <c r="O110" s="81">
        <v>0</v>
      </c>
      <c r="P110" s="61">
        <v>113602.6</v>
      </c>
    </row>
    <row r="111" spans="1:16" ht="11.25">
      <c r="A111" s="205"/>
      <c r="B111" s="42" t="s">
        <v>60</v>
      </c>
      <c r="C111" s="37"/>
      <c r="D111" s="69" t="s">
        <v>61</v>
      </c>
      <c r="E111" s="29">
        <f>F111+G111</f>
        <v>78625.84</v>
      </c>
      <c r="F111" s="41">
        <v>17453.18</v>
      </c>
      <c r="G111" s="41">
        <v>61172.66</v>
      </c>
      <c r="H111" s="41"/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</row>
    <row r="112" spans="1:16" ht="11.25">
      <c r="A112" s="205"/>
      <c r="B112" s="42" t="s">
        <v>62</v>
      </c>
      <c r="C112" s="37"/>
      <c r="D112" s="37"/>
      <c r="E112" s="29">
        <f>F112+G112</f>
        <v>140860.1</v>
      </c>
      <c r="F112" s="41">
        <f>I110</f>
        <v>27257.5</v>
      </c>
      <c r="G112" s="41">
        <f>M110</f>
        <v>113602.6</v>
      </c>
      <c r="H112" s="41"/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</row>
    <row r="113" spans="1:16" ht="12" thickBot="1">
      <c r="A113" s="210"/>
      <c r="B113" s="68" t="s">
        <v>65</v>
      </c>
      <c r="C113" s="70"/>
      <c r="D113" s="70"/>
      <c r="E113" s="29">
        <f>F113+G113</f>
        <v>67990.76</v>
      </c>
      <c r="F113" s="41">
        <v>10198.62</v>
      </c>
      <c r="G113" s="41">
        <v>57792.14</v>
      </c>
      <c r="H113" s="41"/>
      <c r="I113" s="37"/>
      <c r="J113" s="37"/>
      <c r="K113" s="37"/>
      <c r="L113" s="37"/>
      <c r="M113" s="37"/>
      <c r="N113" s="37"/>
      <c r="O113" s="37"/>
      <c r="P113" s="37"/>
    </row>
    <row r="114" spans="1:16" ht="12.75">
      <c r="A114" s="142"/>
      <c r="B114" s="68" t="s">
        <v>43</v>
      </c>
      <c r="C114" s="195" t="s">
        <v>113</v>
      </c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7"/>
    </row>
    <row r="115" spans="1:16" ht="12.75">
      <c r="A115" s="142"/>
      <c r="B115" s="68" t="s">
        <v>44</v>
      </c>
      <c r="C115" s="198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200"/>
    </row>
    <row r="116" spans="1:16" ht="12.75">
      <c r="A116" s="142"/>
      <c r="B116" s="68" t="s">
        <v>45</v>
      </c>
      <c r="C116" s="198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200"/>
    </row>
    <row r="117" spans="1:16" ht="12.75">
      <c r="A117" s="142"/>
      <c r="B117" s="68" t="s">
        <v>46</v>
      </c>
      <c r="C117" s="198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200"/>
    </row>
    <row r="118" spans="1:16" s="146" customFormat="1" ht="22.5">
      <c r="A118" s="147"/>
      <c r="B118" s="149" t="s">
        <v>47</v>
      </c>
      <c r="C118" s="150"/>
      <c r="D118" s="150" t="s">
        <v>112</v>
      </c>
      <c r="E118" s="171">
        <f>E119+E120+E121</f>
        <v>325543.2</v>
      </c>
      <c r="F118" s="151">
        <f>F119+F120+F121</f>
        <v>51081.479999999996</v>
      </c>
      <c r="G118" s="151">
        <f>G119+G120+G121</f>
        <v>274461.72</v>
      </c>
      <c r="H118" s="151">
        <f aca="true" t="shared" si="4" ref="H118:P118">H119</f>
        <v>117355.8</v>
      </c>
      <c r="I118" s="151">
        <f t="shared" si="4"/>
        <v>13563.6</v>
      </c>
      <c r="J118" s="151">
        <f t="shared" si="4"/>
        <v>0</v>
      </c>
      <c r="K118" s="151">
        <f t="shared" si="4"/>
        <v>0</v>
      </c>
      <c r="L118" s="151">
        <f t="shared" si="4"/>
        <v>13563.6</v>
      </c>
      <c r="M118" s="151">
        <f t="shared" si="4"/>
        <v>103792.2</v>
      </c>
      <c r="N118" s="151">
        <f t="shared" si="4"/>
        <v>0</v>
      </c>
      <c r="O118" s="151">
        <f t="shared" si="4"/>
        <v>0</v>
      </c>
      <c r="P118" s="151">
        <f t="shared" si="4"/>
        <v>103792.2</v>
      </c>
    </row>
    <row r="119" spans="1:16" s="146" customFormat="1" ht="11.25">
      <c r="A119" s="147"/>
      <c r="B119" s="149">
        <v>2013</v>
      </c>
      <c r="C119" s="152"/>
      <c r="D119" s="152"/>
      <c r="E119" s="172">
        <f>F119+G119</f>
        <v>117355.8</v>
      </c>
      <c r="F119" s="153">
        <f>I119</f>
        <v>13563.6</v>
      </c>
      <c r="G119" s="153">
        <f>M119</f>
        <v>103792.2</v>
      </c>
      <c r="H119" s="153">
        <f>I119+M119</f>
        <v>117355.8</v>
      </c>
      <c r="I119" s="153">
        <f>J119+K119+L119</f>
        <v>13563.6</v>
      </c>
      <c r="J119" s="153"/>
      <c r="K119" s="153"/>
      <c r="L119" s="153">
        <v>13563.6</v>
      </c>
      <c r="M119" s="152">
        <f>N119+O119+P119</f>
        <v>103792.2</v>
      </c>
      <c r="N119" s="152"/>
      <c r="O119" s="152"/>
      <c r="P119" s="152">
        <v>103792.2</v>
      </c>
    </row>
    <row r="120" spans="1:16" s="146" customFormat="1" ht="11.25">
      <c r="A120" s="147"/>
      <c r="B120" s="159">
        <v>2014</v>
      </c>
      <c r="C120" s="152"/>
      <c r="D120" s="152"/>
      <c r="E120" s="172">
        <f>F120+G120</f>
        <v>139332.6</v>
      </c>
      <c r="F120" s="153">
        <v>37517.88</v>
      </c>
      <c r="G120" s="153">
        <v>101814.72</v>
      </c>
      <c r="H120" s="153"/>
      <c r="I120" s="152"/>
      <c r="J120" s="152"/>
      <c r="K120" s="152"/>
      <c r="L120" s="152"/>
      <c r="M120" s="152"/>
      <c r="N120" s="152"/>
      <c r="O120" s="152"/>
      <c r="P120" s="152"/>
    </row>
    <row r="121" spans="1:16" s="146" customFormat="1" ht="11.25">
      <c r="A121" s="147"/>
      <c r="B121" s="159">
        <v>2015</v>
      </c>
      <c r="C121" s="152"/>
      <c r="D121" s="152"/>
      <c r="E121" s="172">
        <f>F121+G121</f>
        <v>68854.8</v>
      </c>
      <c r="F121" s="153"/>
      <c r="G121" s="153">
        <v>68854.8</v>
      </c>
      <c r="H121" s="153"/>
      <c r="I121" s="152"/>
      <c r="J121" s="152"/>
      <c r="K121" s="152"/>
      <c r="L121" s="152"/>
      <c r="M121" s="152"/>
      <c r="N121" s="152"/>
      <c r="O121" s="152"/>
      <c r="P121" s="152"/>
    </row>
    <row r="122" spans="1:16" ht="11.25" customHeight="1">
      <c r="A122" s="211" t="s">
        <v>66</v>
      </c>
      <c r="B122" s="68" t="s">
        <v>43</v>
      </c>
      <c r="C122" s="198" t="s">
        <v>67</v>
      </c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200"/>
    </row>
    <row r="123" spans="1:16" ht="11.25">
      <c r="A123" s="211"/>
      <c r="B123" s="68" t="s">
        <v>44</v>
      </c>
      <c r="C123" s="198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200"/>
    </row>
    <row r="124" spans="1:16" ht="11.25">
      <c r="A124" s="211"/>
      <c r="B124" s="68" t="s">
        <v>45</v>
      </c>
      <c r="C124" s="198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200"/>
    </row>
    <row r="125" spans="1:16" ht="12" thickBot="1">
      <c r="A125" s="211"/>
      <c r="B125" s="68" t="s">
        <v>46</v>
      </c>
      <c r="C125" s="201"/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3"/>
    </row>
    <row r="126" spans="1:16" ht="11.25">
      <c r="A126" s="211"/>
      <c r="B126" s="42" t="s">
        <v>47</v>
      </c>
      <c r="C126" s="55"/>
      <c r="D126" s="55" t="s">
        <v>68</v>
      </c>
      <c r="E126" s="170">
        <f>E127+E128</f>
        <v>216844.5</v>
      </c>
      <c r="F126" s="170">
        <f>F127+F128</f>
        <v>35635.979999999996</v>
      </c>
      <c r="G126" s="170">
        <f>G127+G128</f>
        <v>181208.52000000002</v>
      </c>
      <c r="H126" s="61">
        <f>I126+M126</f>
        <v>111264.5</v>
      </c>
      <c r="I126" s="61">
        <f>J126+K126+L126</f>
        <v>16689.68</v>
      </c>
      <c r="J126" s="61"/>
      <c r="K126" s="81">
        <v>0</v>
      </c>
      <c r="L126" s="61">
        <v>16689.68</v>
      </c>
      <c r="M126" s="61">
        <f>N126+O126+P126</f>
        <v>94574.82</v>
      </c>
      <c r="N126" s="61"/>
      <c r="O126" s="81">
        <v>0</v>
      </c>
      <c r="P126" s="61">
        <v>94574.82</v>
      </c>
    </row>
    <row r="127" spans="1:16" ht="11.25">
      <c r="A127" s="211"/>
      <c r="B127" s="42" t="s">
        <v>60</v>
      </c>
      <c r="C127" s="37"/>
      <c r="D127" s="69" t="s">
        <v>61</v>
      </c>
      <c r="E127" s="29">
        <f>F127+G127</f>
        <v>105580</v>
      </c>
      <c r="F127" s="41">
        <v>18946.3</v>
      </c>
      <c r="G127" s="41">
        <v>86633.7</v>
      </c>
      <c r="H127" s="41"/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</row>
    <row r="128" spans="1:16" ht="12" thickBot="1">
      <c r="A128" s="211"/>
      <c r="B128" s="42" t="s">
        <v>62</v>
      </c>
      <c r="C128" s="37"/>
      <c r="D128" s="37"/>
      <c r="E128" s="29">
        <f>F128+G128</f>
        <v>111264.5</v>
      </c>
      <c r="F128" s="41">
        <f>I126</f>
        <v>16689.68</v>
      </c>
      <c r="G128" s="41">
        <f>M126</f>
        <v>94574.82</v>
      </c>
      <c r="H128" s="41"/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</row>
    <row r="129" spans="1:16" ht="11.25" customHeight="1">
      <c r="A129" s="204" t="s">
        <v>69</v>
      </c>
      <c r="B129" s="68" t="s">
        <v>43</v>
      </c>
      <c r="C129" s="195" t="s">
        <v>70</v>
      </c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7"/>
    </row>
    <row r="130" spans="1:16" ht="11.25">
      <c r="A130" s="205"/>
      <c r="B130" s="68" t="s">
        <v>44</v>
      </c>
      <c r="C130" s="198"/>
      <c r="D130" s="199"/>
      <c r="E130" s="199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200"/>
    </row>
    <row r="131" spans="1:16" ht="11.25">
      <c r="A131" s="205"/>
      <c r="B131" s="68" t="s">
        <v>45</v>
      </c>
      <c r="C131" s="198"/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200"/>
    </row>
    <row r="132" spans="1:16" ht="12" thickBot="1">
      <c r="A132" s="205"/>
      <c r="B132" s="68" t="s">
        <v>46</v>
      </c>
      <c r="C132" s="201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3"/>
    </row>
    <row r="133" spans="1:16" ht="11.25">
      <c r="A133" s="205"/>
      <c r="B133" s="42" t="s">
        <v>47</v>
      </c>
      <c r="C133" s="55"/>
      <c r="D133" s="55" t="s">
        <v>71</v>
      </c>
      <c r="E133" s="170">
        <f>E134+E135</f>
        <v>232666.72</v>
      </c>
      <c r="F133" s="170">
        <f>F134+F135</f>
        <v>38009.3</v>
      </c>
      <c r="G133" s="170">
        <f>G134+G135</f>
        <v>194657.41999999998</v>
      </c>
      <c r="H133" s="61">
        <f>I133+M133</f>
        <v>92806.22</v>
      </c>
      <c r="I133" s="61">
        <f>J133+K133+L133</f>
        <v>13920.93</v>
      </c>
      <c r="J133" s="61"/>
      <c r="K133" s="81">
        <v>0</v>
      </c>
      <c r="L133" s="61">
        <v>13920.93</v>
      </c>
      <c r="M133" s="61">
        <f>N133+O133+P133</f>
        <v>78885.29</v>
      </c>
      <c r="N133" s="61"/>
      <c r="O133" s="81">
        <v>0</v>
      </c>
      <c r="P133" s="61">
        <v>78885.29</v>
      </c>
    </row>
    <row r="134" spans="1:16" ht="11.25">
      <c r="A134" s="205"/>
      <c r="B134" s="42" t="s">
        <v>60</v>
      </c>
      <c r="C134" s="37"/>
      <c r="D134" s="69" t="s">
        <v>61</v>
      </c>
      <c r="E134" s="29">
        <f>F134+G134</f>
        <v>139860.5</v>
      </c>
      <c r="F134" s="41">
        <v>24088.37</v>
      </c>
      <c r="G134" s="41">
        <v>115772.13</v>
      </c>
      <c r="H134" s="41"/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</row>
    <row r="135" spans="1:16" ht="11.25">
      <c r="A135" s="206"/>
      <c r="B135" s="42" t="s">
        <v>62</v>
      </c>
      <c r="C135" s="37"/>
      <c r="D135" s="37"/>
      <c r="E135" s="29">
        <f>F135+G135</f>
        <v>92806.22</v>
      </c>
      <c r="F135" s="41">
        <f>I133</f>
        <v>13920.93</v>
      </c>
      <c r="G135" s="41">
        <f>M133</f>
        <v>78885.29</v>
      </c>
      <c r="H135" s="41"/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</row>
    <row r="136" spans="1:16" ht="11.25">
      <c r="A136" s="205" t="s">
        <v>72</v>
      </c>
      <c r="B136" s="42" t="s">
        <v>43</v>
      </c>
      <c r="C136" s="289" t="s">
        <v>89</v>
      </c>
      <c r="D136" s="290"/>
      <c r="E136" s="290"/>
      <c r="F136" s="290"/>
      <c r="G136" s="290"/>
      <c r="H136" s="290"/>
      <c r="I136" s="290"/>
      <c r="J136" s="290"/>
      <c r="K136" s="290"/>
      <c r="L136" s="290"/>
      <c r="M136" s="290"/>
      <c r="N136" s="290"/>
      <c r="O136" s="290"/>
      <c r="P136" s="291"/>
    </row>
    <row r="137" spans="1:16" ht="11.25">
      <c r="A137" s="205"/>
      <c r="B137" s="42" t="s">
        <v>44</v>
      </c>
      <c r="C137" s="292"/>
      <c r="D137" s="293"/>
      <c r="E137" s="293"/>
      <c r="F137" s="293"/>
      <c r="G137" s="293"/>
      <c r="H137" s="293"/>
      <c r="I137" s="293"/>
      <c r="J137" s="293"/>
      <c r="K137" s="293"/>
      <c r="L137" s="293"/>
      <c r="M137" s="293"/>
      <c r="N137" s="293"/>
      <c r="O137" s="293"/>
      <c r="P137" s="294"/>
    </row>
    <row r="138" spans="1:16" ht="11.25">
      <c r="A138" s="205"/>
      <c r="B138" s="42" t="s">
        <v>45</v>
      </c>
      <c r="C138" s="292"/>
      <c r="D138" s="293"/>
      <c r="E138" s="293"/>
      <c r="F138" s="293"/>
      <c r="G138" s="293"/>
      <c r="H138" s="293"/>
      <c r="I138" s="293"/>
      <c r="J138" s="293"/>
      <c r="K138" s="293"/>
      <c r="L138" s="293"/>
      <c r="M138" s="293"/>
      <c r="N138" s="293"/>
      <c r="O138" s="293"/>
      <c r="P138" s="294"/>
    </row>
    <row r="139" spans="1:16" ht="11.25">
      <c r="A139" s="205"/>
      <c r="B139" s="42" t="s">
        <v>46</v>
      </c>
      <c r="C139" s="295"/>
      <c r="D139" s="296"/>
      <c r="E139" s="296"/>
      <c r="F139" s="296"/>
      <c r="G139" s="296"/>
      <c r="H139" s="296"/>
      <c r="I139" s="296"/>
      <c r="J139" s="296"/>
      <c r="K139" s="296"/>
      <c r="L139" s="296"/>
      <c r="M139" s="296"/>
      <c r="N139" s="296"/>
      <c r="O139" s="296"/>
      <c r="P139" s="297"/>
    </row>
    <row r="140" spans="1:16" ht="11.25">
      <c r="A140" s="205"/>
      <c r="B140" s="42" t="s">
        <v>47</v>
      </c>
      <c r="C140" s="208" t="s">
        <v>74</v>
      </c>
      <c r="D140" s="209"/>
      <c r="E140" s="29">
        <f>E141+E142</f>
        <v>205257.5</v>
      </c>
      <c r="F140" s="40">
        <f>F141+F142</f>
        <v>5292.91</v>
      </c>
      <c r="G140" s="40">
        <f>G141+G142</f>
        <v>199964.59</v>
      </c>
      <c r="H140" s="41">
        <f>I140+M140</f>
        <v>205257.5</v>
      </c>
      <c r="I140" s="41">
        <f>J140+K140+L140</f>
        <v>5292.91</v>
      </c>
      <c r="J140" s="41">
        <v>0</v>
      </c>
      <c r="K140" s="62">
        <v>0</v>
      </c>
      <c r="L140" s="41">
        <v>5292.91</v>
      </c>
      <c r="M140" s="41">
        <f>N140+O140+P140</f>
        <v>199964.59</v>
      </c>
      <c r="N140" s="41">
        <v>0</v>
      </c>
      <c r="O140" s="62">
        <v>0</v>
      </c>
      <c r="P140" s="41">
        <v>199964.59</v>
      </c>
    </row>
    <row r="141" spans="1:16" ht="11.25">
      <c r="A141" s="205"/>
      <c r="B141" s="42">
        <v>2012</v>
      </c>
      <c r="C141" s="209"/>
      <c r="D141" s="209"/>
      <c r="E141" s="29"/>
      <c r="F141" s="40">
        <v>0</v>
      </c>
      <c r="G141" s="40">
        <v>0</v>
      </c>
      <c r="H141" s="41"/>
      <c r="I141" s="41"/>
      <c r="J141" s="41"/>
      <c r="K141" s="41"/>
      <c r="L141" s="41"/>
      <c r="M141" s="41"/>
      <c r="N141" s="41"/>
      <c r="O141" s="41"/>
      <c r="P141" s="41"/>
    </row>
    <row r="142" spans="1:16" ht="12" thickBot="1">
      <c r="A142" s="206"/>
      <c r="B142" s="42">
        <v>2013</v>
      </c>
      <c r="C142" s="37"/>
      <c r="D142" s="39"/>
      <c r="E142" s="29">
        <f>G142+F142</f>
        <v>205257.5</v>
      </c>
      <c r="F142" s="40">
        <f>I140</f>
        <v>5292.91</v>
      </c>
      <c r="G142" s="40">
        <f>M140</f>
        <v>199964.59</v>
      </c>
      <c r="H142" s="41"/>
      <c r="I142" s="41"/>
      <c r="J142" s="41"/>
      <c r="K142" s="41"/>
      <c r="L142" s="41"/>
      <c r="M142" s="41"/>
      <c r="N142" s="41"/>
      <c r="O142" s="41"/>
      <c r="P142" s="41"/>
    </row>
    <row r="143" spans="1:16" ht="11.25" customHeight="1">
      <c r="A143" s="192" t="s">
        <v>75</v>
      </c>
      <c r="B143" s="68" t="s">
        <v>43</v>
      </c>
      <c r="C143" s="195" t="s">
        <v>76</v>
      </c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7"/>
    </row>
    <row r="144" spans="1:16" ht="11.25">
      <c r="A144" s="193"/>
      <c r="B144" s="68" t="s">
        <v>44</v>
      </c>
      <c r="C144" s="198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200"/>
    </row>
    <row r="145" spans="1:16" ht="11.25">
      <c r="A145" s="193"/>
      <c r="B145" s="68" t="s">
        <v>45</v>
      </c>
      <c r="C145" s="198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200"/>
    </row>
    <row r="146" spans="1:16" ht="12" thickBot="1">
      <c r="A146" s="193"/>
      <c r="B146" s="68" t="s">
        <v>46</v>
      </c>
      <c r="C146" s="201"/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3"/>
    </row>
    <row r="147" spans="1:16" ht="11.25">
      <c r="A147" s="193"/>
      <c r="B147" s="42" t="s">
        <v>47</v>
      </c>
      <c r="C147" s="55"/>
      <c r="D147" s="55" t="s">
        <v>77</v>
      </c>
      <c r="E147" s="170">
        <f>E148+E149</f>
        <v>340312</v>
      </c>
      <c r="F147" s="170">
        <f>F148+F149</f>
        <v>51046.8</v>
      </c>
      <c r="G147" s="170">
        <f>G148+G149</f>
        <v>289265.19999999995</v>
      </c>
      <c r="H147" s="61">
        <f>I147+M147</f>
        <v>169059</v>
      </c>
      <c r="I147" s="61">
        <f>J147+K147+L147</f>
        <v>25358.85</v>
      </c>
      <c r="J147" s="61">
        <v>0</v>
      </c>
      <c r="K147" s="81">
        <v>0</v>
      </c>
      <c r="L147" s="61">
        <v>25358.85</v>
      </c>
      <c r="M147" s="61">
        <f>N147+O147+P147</f>
        <v>143700.15</v>
      </c>
      <c r="N147" s="61"/>
      <c r="O147" s="91">
        <v>0</v>
      </c>
      <c r="P147" s="61">
        <v>143700.15</v>
      </c>
    </row>
    <row r="148" spans="1:16" ht="11.25">
      <c r="A148" s="193"/>
      <c r="B148" s="42">
        <v>2013</v>
      </c>
      <c r="C148" s="37"/>
      <c r="D148" s="37"/>
      <c r="E148" s="29">
        <f>H147</f>
        <v>169059</v>
      </c>
      <c r="F148" s="41">
        <f>I147</f>
        <v>25358.85</v>
      </c>
      <c r="G148" s="41">
        <f>M147</f>
        <v>143700.15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92">
        <v>0</v>
      </c>
      <c r="P148" s="37">
        <v>0</v>
      </c>
    </row>
    <row r="149" spans="1:16" ht="11.25">
      <c r="A149" s="194"/>
      <c r="B149" s="42">
        <v>2014</v>
      </c>
      <c r="C149" s="71"/>
      <c r="D149" s="37"/>
      <c r="E149" s="29">
        <f>F149+G149</f>
        <v>171253</v>
      </c>
      <c r="F149" s="41">
        <v>25687.95</v>
      </c>
      <c r="G149" s="41">
        <v>145565.05</v>
      </c>
      <c r="H149" s="37"/>
      <c r="I149" s="37"/>
      <c r="J149" s="37"/>
      <c r="K149" s="37"/>
      <c r="L149" s="37"/>
      <c r="M149" s="37"/>
      <c r="N149" s="37"/>
      <c r="O149" s="92"/>
      <c r="P149" s="37"/>
    </row>
    <row r="150" spans="1:16" ht="11.25">
      <c r="A150" s="185"/>
      <c r="B150" s="68" t="s">
        <v>43</v>
      </c>
      <c r="C150" s="314" t="s">
        <v>122</v>
      </c>
      <c r="D150" s="315"/>
      <c r="E150" s="315"/>
      <c r="F150" s="315"/>
      <c r="G150" s="315"/>
      <c r="H150" s="315"/>
      <c r="I150" s="315"/>
      <c r="J150" s="315"/>
      <c r="K150" s="315"/>
      <c r="L150" s="315"/>
      <c r="M150" s="315"/>
      <c r="N150" s="315"/>
      <c r="O150" s="315"/>
      <c r="P150" s="316"/>
    </row>
    <row r="151" spans="1:16" ht="11.25">
      <c r="A151" s="185"/>
      <c r="B151" s="68" t="s">
        <v>44</v>
      </c>
      <c r="C151" s="317"/>
      <c r="D151" s="318"/>
      <c r="E151" s="318"/>
      <c r="F151" s="318"/>
      <c r="G151" s="318"/>
      <c r="H151" s="318"/>
      <c r="I151" s="318"/>
      <c r="J151" s="318"/>
      <c r="K151" s="318"/>
      <c r="L151" s="318"/>
      <c r="M151" s="318"/>
      <c r="N151" s="318"/>
      <c r="O151" s="318"/>
      <c r="P151" s="319"/>
    </row>
    <row r="152" spans="1:16" ht="11.25">
      <c r="A152" s="185"/>
      <c r="B152" s="68" t="s">
        <v>45</v>
      </c>
      <c r="C152" s="317"/>
      <c r="D152" s="318"/>
      <c r="E152" s="318"/>
      <c r="F152" s="318"/>
      <c r="G152" s="318"/>
      <c r="H152" s="318"/>
      <c r="I152" s="318"/>
      <c r="J152" s="318"/>
      <c r="K152" s="318"/>
      <c r="L152" s="318"/>
      <c r="M152" s="318"/>
      <c r="N152" s="318"/>
      <c r="O152" s="318"/>
      <c r="P152" s="319"/>
    </row>
    <row r="153" spans="1:16" ht="11.25">
      <c r="A153" s="185"/>
      <c r="B153" s="68" t="s">
        <v>46</v>
      </c>
      <c r="C153" s="320"/>
      <c r="D153" s="321"/>
      <c r="E153" s="321"/>
      <c r="F153" s="321"/>
      <c r="G153" s="321"/>
      <c r="H153" s="321"/>
      <c r="I153" s="321"/>
      <c r="J153" s="321"/>
      <c r="K153" s="321"/>
      <c r="L153" s="321"/>
      <c r="M153" s="321"/>
      <c r="N153" s="321"/>
      <c r="O153" s="321"/>
      <c r="P153" s="322"/>
    </row>
    <row r="154" spans="1:16" ht="11.25">
      <c r="A154" s="185"/>
      <c r="B154" s="42" t="s">
        <v>47</v>
      </c>
      <c r="C154" s="71"/>
      <c r="D154" s="37">
        <v>92109</v>
      </c>
      <c r="E154" s="29">
        <f>E155</f>
        <v>47085.15</v>
      </c>
      <c r="F154" s="29">
        <f>F155</f>
        <v>7062.78</v>
      </c>
      <c r="G154" s="29">
        <f>G155</f>
        <v>40022.37</v>
      </c>
      <c r="H154" s="41">
        <f>I154+M154</f>
        <v>47085.15</v>
      </c>
      <c r="I154" s="41">
        <f>J154+K154+L154</f>
        <v>7062.78</v>
      </c>
      <c r="J154" s="191"/>
      <c r="K154" s="191"/>
      <c r="L154" s="191">
        <v>7062.78</v>
      </c>
      <c r="M154" s="41">
        <f>N154+O154+P154</f>
        <v>40022.37</v>
      </c>
      <c r="N154" s="191"/>
      <c r="O154" s="191"/>
      <c r="P154" s="191">
        <v>40022.37</v>
      </c>
    </row>
    <row r="155" spans="1:16" ht="11.25">
      <c r="A155" s="185"/>
      <c r="B155" s="42">
        <v>2013</v>
      </c>
      <c r="C155" s="71"/>
      <c r="D155" s="37">
        <v>2487.2489</v>
      </c>
      <c r="E155" s="29">
        <f>F155+G155</f>
        <v>47085.15</v>
      </c>
      <c r="F155" s="191">
        <f>L154</f>
        <v>7062.78</v>
      </c>
      <c r="G155" s="191">
        <f>M154</f>
        <v>40022.37</v>
      </c>
      <c r="H155" s="41"/>
      <c r="I155" s="41"/>
      <c r="J155" s="191"/>
      <c r="K155" s="191"/>
      <c r="L155" s="191"/>
      <c r="M155" s="41"/>
      <c r="N155" s="191"/>
      <c r="O155" s="191"/>
      <c r="P155" s="191"/>
    </row>
    <row r="156" spans="1:16" ht="12" thickBot="1">
      <c r="A156" s="44"/>
      <c r="B156" s="44" t="s">
        <v>78</v>
      </c>
      <c r="C156" s="44"/>
      <c r="D156" s="39" t="s">
        <v>25</v>
      </c>
      <c r="E156" s="35">
        <f aca="true" t="shared" si="5" ref="E156:J156">E13+E98</f>
        <v>11468784.67</v>
      </c>
      <c r="F156" s="179">
        <f t="shared" si="5"/>
        <v>4221037.48</v>
      </c>
      <c r="G156" s="179">
        <f t="shared" si="5"/>
        <v>7247747.1899999995</v>
      </c>
      <c r="H156" s="72">
        <f t="shared" si="5"/>
        <v>5366098.09</v>
      </c>
      <c r="I156" s="72">
        <f t="shared" si="5"/>
        <v>2354002.6100000003</v>
      </c>
      <c r="J156" s="179">
        <f t="shared" si="5"/>
        <v>1642762.4999999998</v>
      </c>
      <c r="K156" s="180">
        <v>0</v>
      </c>
      <c r="L156" s="179">
        <f>L13+L98</f>
        <v>711240.11</v>
      </c>
      <c r="M156" s="72">
        <f>M13+M98</f>
        <v>3012095.48</v>
      </c>
      <c r="N156" s="179">
        <f>N13+N98</f>
        <v>1375582.75</v>
      </c>
      <c r="O156" s="182">
        <f>O13+O98</f>
        <v>0</v>
      </c>
      <c r="P156" s="179">
        <f>P13+P98</f>
        <v>1636512.73</v>
      </c>
    </row>
    <row r="157" spans="1:16" ht="13.5" thickBot="1">
      <c r="A157" s="73"/>
      <c r="B157" s="73"/>
      <c r="C157" s="73"/>
      <c r="D157" s="74"/>
      <c r="E157" s="173"/>
      <c r="F157" s="323">
        <f>F156+G156</f>
        <v>11468784.67</v>
      </c>
      <c r="G157" s="324"/>
      <c r="H157" s="181"/>
      <c r="I157" s="178"/>
      <c r="J157" s="325">
        <f>J156+K156+L156</f>
        <v>2354002.61</v>
      </c>
      <c r="K157" s="326"/>
      <c r="L157" s="327"/>
      <c r="M157" s="75"/>
      <c r="N157" s="325">
        <f>N156+O156+P156</f>
        <v>3012095.48</v>
      </c>
      <c r="O157" s="326"/>
      <c r="P157" s="327"/>
    </row>
    <row r="158" spans="2:14" ht="12" thickBot="1">
      <c r="B158" s="4" t="s">
        <v>79</v>
      </c>
      <c r="C158" s="4"/>
      <c r="D158" s="177"/>
      <c r="J158" s="183">
        <f>J159+J160+J161</f>
        <v>1396230.39</v>
      </c>
      <c r="N158" s="183">
        <f>N159+N160+N161+N162</f>
        <v>1375582.75</v>
      </c>
    </row>
    <row r="159" spans="2:14" ht="11.25">
      <c r="B159" s="1" t="s">
        <v>80</v>
      </c>
      <c r="I159" s="77"/>
      <c r="J159" s="76">
        <f>J73</f>
        <v>1145630.39</v>
      </c>
      <c r="N159" s="5">
        <f>N73</f>
        <v>819104.6</v>
      </c>
    </row>
    <row r="160" spans="2:14" ht="11.25">
      <c r="B160" s="1" t="s">
        <v>117</v>
      </c>
      <c r="I160" s="77"/>
      <c r="J160" s="76">
        <v>180000</v>
      </c>
      <c r="N160" s="5">
        <f>N18</f>
        <v>241163.37</v>
      </c>
    </row>
    <row r="161" spans="2:14" ht="11.25">
      <c r="B161" s="1" t="s">
        <v>118</v>
      </c>
      <c r="J161" s="76">
        <v>70600</v>
      </c>
      <c r="N161" s="5">
        <f>N28</f>
        <v>182255.78</v>
      </c>
    </row>
    <row r="162" spans="2:14" ht="12" thickBot="1">
      <c r="B162" s="1" t="s">
        <v>119</v>
      </c>
      <c r="J162" s="76"/>
      <c r="N162" s="5">
        <f>N46</f>
        <v>133059</v>
      </c>
    </row>
    <row r="163" spans="2:10" ht="12" thickBot="1">
      <c r="B163" s="4" t="s">
        <v>81</v>
      </c>
      <c r="C163" s="4"/>
      <c r="J163" s="183">
        <f>J156-J158</f>
        <v>246532.10999999987</v>
      </c>
    </row>
    <row r="164" spans="2:10" ht="11.25">
      <c r="B164" s="78" t="s">
        <v>90</v>
      </c>
      <c r="J164" s="76">
        <f>J93</f>
        <v>21724.95</v>
      </c>
    </row>
    <row r="165" spans="2:10" ht="11.25">
      <c r="B165" s="1" t="s">
        <v>82</v>
      </c>
      <c r="J165" s="76">
        <f>J52</f>
        <v>125503.05</v>
      </c>
    </row>
    <row r="166" spans="2:10" ht="11.25">
      <c r="B166" s="1" t="s">
        <v>115</v>
      </c>
      <c r="J166" s="76">
        <f>J46</f>
        <v>90079.11</v>
      </c>
    </row>
    <row r="167" spans="2:10" ht="11.25">
      <c r="B167" s="1" t="s">
        <v>116</v>
      </c>
      <c r="J167" s="76">
        <f>J87</f>
        <v>9225</v>
      </c>
    </row>
    <row r="168" spans="2:10" ht="11.25">
      <c r="B168" s="4" t="s">
        <v>120</v>
      </c>
      <c r="C168" s="4"/>
      <c r="D168" s="177"/>
      <c r="E168" s="184"/>
      <c r="F168" s="4"/>
      <c r="G168" s="4"/>
      <c r="H168" s="4"/>
      <c r="I168" s="4"/>
      <c r="J168" s="3">
        <f>J163+J158</f>
        <v>1642762.4999999998</v>
      </c>
    </row>
  </sheetData>
  <sheetProtection/>
  <mergeCells count="114">
    <mergeCell ref="C150:P153"/>
    <mergeCell ref="F157:G157"/>
    <mergeCell ref="J157:L157"/>
    <mergeCell ref="N157:P157"/>
    <mergeCell ref="C83:P86"/>
    <mergeCell ref="C114:P117"/>
    <mergeCell ref="O94:O96"/>
    <mergeCell ref="P94:P96"/>
    <mergeCell ref="D94:D96"/>
    <mergeCell ref="H94:H96"/>
    <mergeCell ref="I94:I96"/>
    <mergeCell ref="J94:J96"/>
    <mergeCell ref="C98:D98"/>
    <mergeCell ref="A55:A61"/>
    <mergeCell ref="C55:P58"/>
    <mergeCell ref="K78:K82"/>
    <mergeCell ref="L78:L82"/>
    <mergeCell ref="M78:M82"/>
    <mergeCell ref="N78:N82"/>
    <mergeCell ref="O78:O82"/>
    <mergeCell ref="P78:P82"/>
    <mergeCell ref="J78:J82"/>
    <mergeCell ref="A62:A67"/>
    <mergeCell ref="A2:P2"/>
    <mergeCell ref="A4:A9"/>
    <mergeCell ref="B4:B9"/>
    <mergeCell ref="C4:C9"/>
    <mergeCell ref="D4:D9"/>
    <mergeCell ref="E4:E9"/>
    <mergeCell ref="F4:G4"/>
    <mergeCell ref="H4:P4"/>
    <mergeCell ref="F5:F9"/>
    <mergeCell ref="G5:G9"/>
    <mergeCell ref="H5:P5"/>
    <mergeCell ref="H6:H9"/>
    <mergeCell ref="I6:P6"/>
    <mergeCell ref="I7:L7"/>
    <mergeCell ref="M7:P7"/>
    <mergeCell ref="I8:I9"/>
    <mergeCell ref="J8:L8"/>
    <mergeCell ref="M8:M9"/>
    <mergeCell ref="N8:P8"/>
    <mergeCell ref="D11:F11"/>
    <mergeCell ref="C13:D13"/>
    <mergeCell ref="C14:P17"/>
    <mergeCell ref="C19:C21"/>
    <mergeCell ref="D19:D21"/>
    <mergeCell ref="H19:H21"/>
    <mergeCell ref="I19:I21"/>
    <mergeCell ref="J19:J21"/>
    <mergeCell ref="K19:K21"/>
    <mergeCell ref="L19:L21"/>
    <mergeCell ref="M29:M31"/>
    <mergeCell ref="N29:N31"/>
    <mergeCell ref="M19:M21"/>
    <mergeCell ref="N19:N21"/>
    <mergeCell ref="O19:O21"/>
    <mergeCell ref="P19:P21"/>
    <mergeCell ref="J38:J40"/>
    <mergeCell ref="K38:K40"/>
    <mergeCell ref="C24:P27"/>
    <mergeCell ref="C29:C31"/>
    <mergeCell ref="D29:D31"/>
    <mergeCell ref="H29:H31"/>
    <mergeCell ref="I29:I31"/>
    <mergeCell ref="J29:J31"/>
    <mergeCell ref="K29:K31"/>
    <mergeCell ref="L29:L31"/>
    <mergeCell ref="N38:N40"/>
    <mergeCell ref="O38:O40"/>
    <mergeCell ref="O29:O31"/>
    <mergeCell ref="P29:P31"/>
    <mergeCell ref="A33:A40"/>
    <mergeCell ref="C33:P36"/>
    <mergeCell ref="C38:C40"/>
    <mergeCell ref="D38:D40"/>
    <mergeCell ref="H38:H40"/>
    <mergeCell ref="I38:I40"/>
    <mergeCell ref="I78:I82"/>
    <mergeCell ref="A46:A47"/>
    <mergeCell ref="C46:D46"/>
    <mergeCell ref="A48:A54"/>
    <mergeCell ref="C48:P51"/>
    <mergeCell ref="P38:P40"/>
    <mergeCell ref="A42:A43"/>
    <mergeCell ref="C42:P45"/>
    <mergeCell ref="L38:L40"/>
    <mergeCell ref="M38:M40"/>
    <mergeCell ref="A106:A113"/>
    <mergeCell ref="C106:P109"/>
    <mergeCell ref="A122:A128"/>
    <mergeCell ref="C122:P125"/>
    <mergeCell ref="C62:P65"/>
    <mergeCell ref="A69:A82"/>
    <mergeCell ref="C69:P72"/>
    <mergeCell ref="C78:C82"/>
    <mergeCell ref="D78:D82"/>
    <mergeCell ref="H78:H82"/>
    <mergeCell ref="A99:A105"/>
    <mergeCell ref="C99:P102"/>
    <mergeCell ref="K94:K96"/>
    <mergeCell ref="L94:L96"/>
    <mergeCell ref="M94:M96"/>
    <mergeCell ref="N94:N96"/>
    <mergeCell ref="A89:A96"/>
    <mergeCell ref="C89:P92"/>
    <mergeCell ref="C94:C96"/>
    <mergeCell ref="A143:A149"/>
    <mergeCell ref="C143:P146"/>
    <mergeCell ref="A129:A135"/>
    <mergeCell ref="C129:P132"/>
    <mergeCell ref="A136:A142"/>
    <mergeCell ref="C136:P139"/>
    <mergeCell ref="C140:D141"/>
  </mergeCells>
  <printOptions/>
  <pageMargins left="0.33" right="0.36" top="0.5" bottom="0.28" header="0.23" footer="0.17"/>
  <pageSetup horizontalDpi="600" verticalDpi="600" orientation="landscape" paperSize="9" r:id="rId1"/>
  <headerFooter alignWithMargins="0">
    <oddHeader>&amp;CZałącznik Nr 4 do Uchwały Rady Miejskiej w Jezioranach Nr XXIV/219/2013 z dnia 24.06.2013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urzad</cp:lastModifiedBy>
  <cp:lastPrinted>2013-07-01T20:20:56Z</cp:lastPrinted>
  <dcterms:created xsi:type="dcterms:W3CDTF">1997-02-26T13:46:56Z</dcterms:created>
  <dcterms:modified xsi:type="dcterms:W3CDTF">2013-07-02T18:33:46Z</dcterms:modified>
  <cp:category/>
  <cp:version/>
  <cp:contentType/>
  <cp:contentStatus/>
</cp:coreProperties>
</file>