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.Nr 3 " sheetId="1" r:id="rId1"/>
  </sheets>
  <definedNames/>
  <calcPr fullCalcOnLoad="1"/>
</workbook>
</file>

<file path=xl/sharedStrings.xml><?xml version="1.0" encoding="utf-8"?>
<sst xmlns="http://schemas.openxmlformats.org/spreadsheetml/2006/main" count="157" uniqueCount="97">
  <si>
    <t>Dział</t>
  </si>
  <si>
    <t>Rozdz.</t>
  </si>
  <si>
    <t>§*</t>
  </si>
  <si>
    <t>Planowane wydatki inwestycyjne wieloletnie przewidziane do realizacji w 2013 r.</t>
  </si>
  <si>
    <t>Planowane wydatki inwestycyjne roczne</t>
  </si>
  <si>
    <t>Jednostka organizacyjna realizujaca zadanie</t>
  </si>
  <si>
    <t>Nazwa zadania inwestycyjnego</t>
  </si>
  <si>
    <t>rok budżetowy 2013 (8+9+10+11)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</si>
  <si>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</si>
  <si>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</si>
  <si>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</si>
  <si>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</si>
  <si>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</t>
  </si>
  <si>
    <t>010</t>
  </si>
  <si>
    <t>Rolnictwo i łowiectwo</t>
  </si>
  <si>
    <t>01010</t>
  </si>
  <si>
    <t>Infrastruktura wodociągowa i sanitacyjna wsi</t>
  </si>
  <si>
    <t>6057</t>
  </si>
  <si>
    <t xml:space="preserve">Wydatki inwestycyjne jednostek budzetowych </t>
  </si>
  <si>
    <t>Budowa sieci wodociagowej z przyłaczami w Studziance- zwarta zabudowa I etap</t>
  </si>
  <si>
    <t xml:space="preserve">Modernizacje stacji uzdatniania wody Franknowo, Radostowo,Wójtówko, Jeziorany </t>
  </si>
  <si>
    <t>6059</t>
  </si>
  <si>
    <t>600</t>
  </si>
  <si>
    <t>Transport i łączność</t>
  </si>
  <si>
    <t>60016</t>
  </si>
  <si>
    <t>Drogi publiczne i gminne</t>
  </si>
  <si>
    <t>6050</t>
  </si>
  <si>
    <t>Przebudowa chodników w ciągu drogi wojewódzkiej nr 593 ul. Kopernika, I-go Maja porozumienie z ZDW</t>
  </si>
  <si>
    <t xml:space="preserve">przebudowa placu i ciągów komunikacyjnych w Zerbuniu </t>
  </si>
  <si>
    <r>
      <t xml:space="preserve">Budowa </t>
    </r>
    <r>
      <rPr>
        <b/>
        <sz val="8"/>
        <rFont val="Times New Roman"/>
        <family val="1"/>
      </rPr>
      <t>OBWODNICY</t>
    </r>
    <r>
      <rPr>
        <sz val="8"/>
        <rFont val="Times New Roman"/>
        <family val="1"/>
      </rPr>
      <t xml:space="preserve"> Jezioran</t>
    </r>
  </si>
  <si>
    <t>700</t>
  </si>
  <si>
    <t>Gospodarka mieszkaniowa</t>
  </si>
  <si>
    <t>70005</t>
  </si>
  <si>
    <t>Gospodarka gruntami i nieruchomościami</t>
  </si>
  <si>
    <t>Przebudowa placu przy kinie w ramach Programu UE realizacja  2013</t>
  </si>
  <si>
    <t>6060</t>
  </si>
  <si>
    <t xml:space="preserve">Wydatki  na zakupy inwestycyjne  jednostek budżetowych  </t>
  </si>
  <si>
    <t>Wykup nieruchomosci</t>
  </si>
  <si>
    <t>750</t>
  </si>
  <si>
    <t>Administracja publiczna</t>
  </si>
  <si>
    <t>75023</t>
  </si>
  <si>
    <t xml:space="preserve">Urząd Miejski </t>
  </si>
  <si>
    <t>komputeryzacja</t>
  </si>
  <si>
    <t>754</t>
  </si>
  <si>
    <t>Bezpieczeństwo publiczne i ochrona przeciwpożarowa</t>
  </si>
  <si>
    <t>75412</t>
  </si>
  <si>
    <t>Ochotnicze straże pożarne</t>
  </si>
  <si>
    <t>Karosacja samochodu GCBA Jelcz OSP J-ny</t>
  </si>
  <si>
    <t>Pozostała działalność</t>
  </si>
  <si>
    <t>E-przedsiębiorca</t>
  </si>
  <si>
    <t>801</t>
  </si>
  <si>
    <t xml:space="preserve">OŚWIATA I WYCHOWANIE </t>
  </si>
  <si>
    <t>80101</t>
  </si>
  <si>
    <t xml:space="preserve">Szkoły podstawowe </t>
  </si>
  <si>
    <t xml:space="preserve">Wydatki inwestycyjne jednostek budżetowych </t>
  </si>
  <si>
    <t>SP Radostowo</t>
  </si>
  <si>
    <t>SP Franknowo</t>
  </si>
  <si>
    <t xml:space="preserve">Przebudowa chodników przy Szkole Podstawowej w Jezioranach </t>
  </si>
  <si>
    <t>80130</t>
  </si>
  <si>
    <t>Szkoły zawodowe</t>
  </si>
  <si>
    <t xml:space="preserve">Zakupy inwestycyjne jednostek budżetowych </t>
  </si>
  <si>
    <t>6067</t>
  </si>
  <si>
    <t>6069</t>
  </si>
  <si>
    <t>900</t>
  </si>
  <si>
    <t>GOSPODARKA KOMUNALNA I OCHRONA ŚRODOWISKA</t>
  </si>
  <si>
    <t>90001</t>
  </si>
  <si>
    <t>Gospodarka ściekowa i ochrona wód</t>
  </si>
  <si>
    <t>Budowa kanalizacji sanitarnej i oczyszczalni ścieków w RADOSTOWIE</t>
  </si>
  <si>
    <t>926</t>
  </si>
  <si>
    <t>Kultura fizyczna i sport</t>
  </si>
  <si>
    <t>92601</t>
  </si>
  <si>
    <t>Obiekty sportowe</t>
  </si>
  <si>
    <t xml:space="preserve">Skarpy przy hali gimnastycznej </t>
  </si>
  <si>
    <t>92695</t>
  </si>
  <si>
    <t>Wzrost potencjału turystycznego miejscowosci Jeziorany poprzez renowację zabytkowej fosy</t>
  </si>
  <si>
    <t>RAZEM</t>
  </si>
  <si>
    <t>Razem żródła pokrycia inwestycji jednorocznych w  roku 2011</t>
  </si>
  <si>
    <t xml:space="preserve">Ogółem inwestycje wieloletnie i jednoroczne </t>
  </si>
  <si>
    <t>Zasilenie i oprzyrządowanie przepompowni ścieków w Wójtówce</t>
  </si>
  <si>
    <t>Wykup sieci w Dercu</t>
  </si>
  <si>
    <t>Zamontowanie na klatce schodowej czujki i nawiewu</t>
  </si>
  <si>
    <t xml:space="preserve">Przedszkola </t>
  </si>
  <si>
    <t>Budowa i doposażenie boisk w miejscowości Radostowo,Potryty i Wójtówko</t>
  </si>
  <si>
    <t>zakup pompy do oczyszczalni ścieków w Jezioranach</t>
  </si>
  <si>
    <t xml:space="preserve">Wydatki na zakupy inwestycyjne </t>
  </si>
  <si>
    <t>Dodatkowe roboty  budowlane ( strych ...) poza kosztorysem</t>
  </si>
  <si>
    <t>budowa kanalizacji Kalis-Wojtówko</t>
  </si>
  <si>
    <t>Zakupy inwestycyjne -Program "Wykwalifikowani uczniowie "</t>
  </si>
  <si>
    <t>Przedszkole w Radostowie -PROGRAM</t>
  </si>
  <si>
    <t>zakupy inwestycyjne</t>
  </si>
  <si>
    <t>Budowa studni głębinowych w gospodarstwach kolonijnych - program pilotażowy</t>
  </si>
  <si>
    <t>Przebudowa drogi gminnej Polkajmy Bartniki</t>
  </si>
  <si>
    <t>Budowa kanalizacji sanitarnej i oczyszczalni ścieków we FRANKNOWIE</t>
  </si>
  <si>
    <t xml:space="preserve">Przebudowa ulicy Sienkiewicza w Jezioranach </t>
  </si>
  <si>
    <t>Modernizacja przystanków autobusowych w Jezioranach</t>
  </si>
  <si>
    <t>Modernizacja i budowa alejek na cmentarzu komunalnym Jeziorany</t>
  </si>
  <si>
    <t>Modernizacja i budowa alejek na cmentarzu komunalnym  Jeziorany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</si>
</sst>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b/>
      <sz val="10"/>
      <name val="Arial CE"/>
      <family val="0"/>
    </font>
    <font>
      <b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33" borderId="10" xfId="51" applyFont="1" applyFill="1" applyBorder="1" applyAlignment="1">
      <alignment vertical="top"/>
      <protection/>
    </xf>
    <xf numFmtId="0" fontId="1" fillId="33" borderId="10" xfId="51" applyFont="1" applyFill="1" applyBorder="1" applyAlignment="1">
      <alignment horizontal="left" vertical="top" wrapText="1"/>
      <protection/>
    </xf>
    <xf numFmtId="0" fontId="1" fillId="33" borderId="10" xfId="51" applyFont="1" applyFill="1" applyBorder="1" applyAlignment="1">
      <alignment vertical="top" wrapText="1"/>
      <protection/>
    </xf>
    <xf numFmtId="0" fontId="1" fillId="33" borderId="11" xfId="51" applyFont="1" applyFill="1" applyBorder="1" applyAlignment="1">
      <alignment vertical="top" wrapText="1"/>
      <protection/>
    </xf>
    <xf numFmtId="0" fontId="1" fillId="33" borderId="12" xfId="51" applyFont="1" applyFill="1" applyBorder="1" applyAlignment="1">
      <alignment vertical="top" wrapText="1"/>
      <protection/>
    </xf>
    <xf numFmtId="0" fontId="1" fillId="33" borderId="13" xfId="51" applyFont="1" applyFill="1" applyBorder="1" applyAlignment="1">
      <alignment vertical="top" wrapText="1"/>
      <protection/>
    </xf>
    <xf numFmtId="0" fontId="1" fillId="33" borderId="14" xfId="51" applyFont="1" applyFill="1" applyBorder="1" applyAlignment="1">
      <alignment vertical="top"/>
      <protection/>
    </xf>
    <xf numFmtId="0" fontId="1" fillId="33" borderId="14" xfId="51" applyFont="1" applyFill="1" applyBorder="1" applyAlignment="1">
      <alignment vertical="top" wrapText="1"/>
      <protection/>
    </xf>
    <xf numFmtId="0" fontId="1" fillId="33" borderId="15" xfId="51" applyFont="1" applyFill="1" applyBorder="1" applyAlignment="1">
      <alignment vertical="top" wrapText="1"/>
      <protection/>
    </xf>
    <xf numFmtId="0" fontId="2" fillId="0" borderId="16" xfId="51" applyFont="1" applyBorder="1" applyAlignment="1">
      <alignment horizontal="left" vertical="top"/>
      <protection/>
    </xf>
    <xf numFmtId="0" fontId="2" fillId="0" borderId="16" xfId="51" applyFont="1" applyBorder="1" applyAlignment="1">
      <alignment horizontal="left" vertical="top" wrapText="1"/>
      <protection/>
    </xf>
    <xf numFmtId="49" fontId="1" fillId="0" borderId="17" xfId="51" applyNumberFormat="1" applyFont="1" applyBorder="1" applyAlignment="1">
      <alignment horizontal="left" vertical="top"/>
      <protection/>
    </xf>
    <xf numFmtId="0" fontId="1" fillId="0" borderId="16" xfId="51" applyFont="1" applyFill="1" applyBorder="1" applyAlignment="1">
      <alignment horizontal="left" vertical="top" wrapText="1"/>
      <protection/>
    </xf>
    <xf numFmtId="4" fontId="1" fillId="0" borderId="17" xfId="51" applyNumberFormat="1" applyFont="1" applyBorder="1" applyAlignment="1">
      <alignment horizontal="left" vertical="top"/>
      <protection/>
    </xf>
    <xf numFmtId="0" fontId="0" fillId="0" borderId="14" xfId="0" applyBorder="1" applyAlignment="1">
      <alignment vertical="top"/>
    </xf>
    <xf numFmtId="49" fontId="1" fillId="0" borderId="18" xfId="51" applyNumberFormat="1" applyFont="1" applyBorder="1" applyAlignment="1">
      <alignment vertical="top"/>
      <protection/>
    </xf>
    <xf numFmtId="49" fontId="1" fillId="0" borderId="19" xfId="51" applyNumberFormat="1" applyFont="1" applyBorder="1" applyAlignment="1">
      <alignment horizontal="left" vertical="top"/>
      <protection/>
    </xf>
    <xf numFmtId="0" fontId="1" fillId="0" borderId="16" xfId="51" applyFont="1" applyBorder="1" applyAlignment="1">
      <alignment horizontal="left" vertical="top" wrapText="1"/>
      <protection/>
    </xf>
    <xf numFmtId="4" fontId="1" fillId="0" borderId="19" xfId="51" applyNumberFormat="1" applyFont="1" applyBorder="1" applyAlignment="1">
      <alignment horizontal="left" vertical="top"/>
      <protection/>
    </xf>
    <xf numFmtId="49" fontId="2" fillId="0" borderId="18" xfId="51" applyNumberFormat="1" applyFont="1" applyBorder="1" applyAlignment="1">
      <alignment vertical="top"/>
      <protection/>
    </xf>
    <xf numFmtId="4" fontId="2" fillId="0" borderId="14" xfId="51" applyNumberFormat="1" applyFont="1" applyBorder="1" applyAlignment="1">
      <alignment horizontal="left" vertical="top"/>
      <protection/>
    </xf>
    <xf numFmtId="49" fontId="2" fillId="0" borderId="14" xfId="51" applyNumberFormat="1" applyFont="1" applyBorder="1" applyAlignment="1">
      <alignment vertical="top"/>
      <protection/>
    </xf>
    <xf numFmtId="0" fontId="3" fillId="0" borderId="16" xfId="0" applyFont="1" applyBorder="1" applyAlignment="1">
      <alignment vertical="top" wrapText="1"/>
    </xf>
    <xf numFmtId="4" fontId="2" fillId="0" borderId="10" xfId="51" applyNumberFormat="1" applyFont="1" applyBorder="1" applyAlignment="1">
      <alignment horizontal="left" vertical="top" wrapText="1"/>
      <protection/>
    </xf>
    <xf numFmtId="49" fontId="2" fillId="0" borderId="15" xfId="51" applyNumberFormat="1" applyFont="1" applyBorder="1" applyAlignment="1">
      <alignment vertical="top"/>
      <protection/>
    </xf>
    <xf numFmtId="0" fontId="3" fillId="0" borderId="15" xfId="0" applyFont="1" applyBorder="1" applyAlignment="1">
      <alignment vertical="top" wrapText="1"/>
    </xf>
    <xf numFmtId="49" fontId="2" fillId="0" borderId="16" xfId="51" applyNumberFormat="1" applyFont="1" applyBorder="1" applyAlignment="1">
      <alignment horizontal="left" vertical="top"/>
      <protection/>
    </xf>
    <xf numFmtId="4" fontId="2" fillId="0" borderId="16" xfId="51" applyNumberFormat="1" applyFont="1" applyBorder="1" applyAlignment="1">
      <alignment horizontal="left" vertical="top"/>
      <protection/>
    </xf>
    <xf numFmtId="49" fontId="2" fillId="0" borderId="14" xfId="51" applyNumberFormat="1" applyFont="1" applyBorder="1" applyAlignment="1">
      <alignment horizontal="left" vertical="top"/>
      <protection/>
    </xf>
    <xf numFmtId="4" fontId="2" fillId="0" borderId="14" xfId="51" applyNumberFormat="1" applyFont="1" applyBorder="1" applyAlignment="1">
      <alignment horizontal="left" vertical="top" wrapText="1"/>
      <protection/>
    </xf>
    <xf numFmtId="0" fontId="0" fillId="0" borderId="19" xfId="0" applyBorder="1" applyAlignment="1">
      <alignment vertical="top"/>
    </xf>
    <xf numFmtId="4" fontId="1" fillId="0" borderId="14" xfId="51" applyNumberFormat="1" applyFont="1" applyBorder="1" applyAlignment="1">
      <alignment horizontal="left" vertical="top"/>
      <protection/>
    </xf>
    <xf numFmtId="4" fontId="2" fillId="0" borderId="19" xfId="51" applyNumberFormat="1" applyFont="1" applyBorder="1" applyAlignment="1">
      <alignment horizontal="left" vertical="top"/>
      <protection/>
    </xf>
    <xf numFmtId="4" fontId="2" fillId="0" borderId="16" xfId="51" applyNumberFormat="1" applyFont="1" applyBorder="1" applyAlignment="1">
      <alignment horizontal="left" vertical="top" wrapText="1"/>
      <protection/>
    </xf>
    <xf numFmtId="49" fontId="2" fillId="0" borderId="19" xfId="51" applyNumberFormat="1" applyFont="1" applyBorder="1" applyAlignment="1">
      <alignment vertical="top"/>
      <protection/>
    </xf>
    <xf numFmtId="0" fontId="4" fillId="0" borderId="16" xfId="0" applyFont="1" applyFill="1" applyBorder="1" applyAlignment="1">
      <alignment vertical="top" wrapText="1"/>
    </xf>
    <xf numFmtId="49" fontId="2" fillId="0" borderId="19" xfId="51" applyNumberFormat="1" applyFont="1" applyBorder="1" applyAlignment="1">
      <alignment horizontal="left" vertical="top"/>
      <protection/>
    </xf>
    <xf numFmtId="49" fontId="1" fillId="0" borderId="14" xfId="51" applyNumberFormat="1" applyFont="1" applyBorder="1" applyAlignment="1">
      <alignment vertical="top"/>
      <protection/>
    </xf>
    <xf numFmtId="0" fontId="1" fillId="0" borderId="16" xfId="51" applyFont="1" applyBorder="1" applyAlignment="1">
      <alignment horizontal="left" vertical="top" wrapText="1"/>
      <protection/>
    </xf>
    <xf numFmtId="0" fontId="2" fillId="0" borderId="16" xfId="0" applyFont="1" applyBorder="1" applyAlignment="1">
      <alignment vertical="top" wrapText="1"/>
    </xf>
    <xf numFmtId="49" fontId="1" fillId="0" borderId="19" xfId="51" applyNumberFormat="1" applyFont="1" applyBorder="1" applyAlignment="1">
      <alignment horizontal="left" vertical="top"/>
      <protection/>
    </xf>
    <xf numFmtId="4" fontId="1" fillId="0" borderId="19" xfId="51" applyNumberFormat="1" applyFont="1" applyBorder="1" applyAlignment="1">
      <alignment horizontal="left" vertical="top"/>
      <protection/>
    </xf>
    <xf numFmtId="0" fontId="5" fillId="0" borderId="18" xfId="0" applyFont="1" applyBorder="1" applyAlignment="1">
      <alignment vertical="top"/>
    </xf>
    <xf numFmtId="0" fontId="1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49" fontId="1" fillId="0" borderId="20" xfId="51" applyNumberFormat="1" applyFont="1" applyBorder="1" applyAlignment="1">
      <alignment horizontal="left" vertical="top"/>
      <protection/>
    </xf>
    <xf numFmtId="4" fontId="1" fillId="0" borderId="20" xfId="51" applyNumberFormat="1" applyFont="1" applyBorder="1" applyAlignment="1">
      <alignment horizontal="left" vertical="top"/>
      <protection/>
    </xf>
    <xf numFmtId="4" fontId="2" fillId="0" borderId="20" xfId="51" applyNumberFormat="1" applyFont="1" applyBorder="1" applyAlignment="1">
      <alignment horizontal="left" vertical="top"/>
      <protection/>
    </xf>
    <xf numFmtId="49" fontId="1" fillId="0" borderId="19" xfId="51" applyNumberFormat="1" applyFont="1" applyBorder="1" applyAlignment="1">
      <alignment vertical="top"/>
      <protection/>
    </xf>
    <xf numFmtId="0" fontId="2" fillId="0" borderId="10" xfId="51" applyFont="1" applyBorder="1" applyAlignment="1">
      <alignment horizontal="left" vertical="top" wrapText="1"/>
      <protection/>
    </xf>
    <xf numFmtId="49" fontId="2" fillId="0" borderId="20" xfId="51" applyNumberFormat="1" applyFont="1" applyBorder="1" applyAlignment="1">
      <alignment horizontal="left" vertical="top"/>
      <protection/>
    </xf>
    <xf numFmtId="0" fontId="1" fillId="0" borderId="14" xfId="51" applyFont="1" applyBorder="1" applyAlignment="1">
      <alignment horizontal="left" vertical="top" wrapText="1"/>
      <protection/>
    </xf>
    <xf numFmtId="49" fontId="1" fillId="0" borderId="18" xfId="51" applyNumberFormat="1" applyFont="1" applyBorder="1" applyAlignment="1">
      <alignment horizontal="left" vertical="top"/>
      <protection/>
    </xf>
    <xf numFmtId="0" fontId="4" fillId="0" borderId="0" xfId="0" applyFont="1" applyAlignment="1">
      <alignment vertical="top"/>
    </xf>
    <xf numFmtId="0" fontId="6" fillId="0" borderId="16" xfId="0" applyFont="1" applyBorder="1" applyAlignment="1">
      <alignment horizontal="left" vertical="top" wrapText="1"/>
    </xf>
    <xf numFmtId="0" fontId="0" fillId="0" borderId="15" xfId="0" applyBorder="1" applyAlignment="1">
      <alignment vertical="top"/>
    </xf>
    <xf numFmtId="0" fontId="1" fillId="0" borderId="16" xfId="0" applyFont="1" applyBorder="1" applyAlignment="1">
      <alignment horizontal="left" vertical="top"/>
    </xf>
    <xf numFmtId="4" fontId="1" fillId="0" borderId="16" xfId="0" applyNumberFormat="1" applyFont="1" applyBorder="1" applyAlignment="1">
      <alignment horizontal="left" vertical="top"/>
    </xf>
    <xf numFmtId="0" fontId="0" fillId="0" borderId="0" xfId="0" applyAlignment="1">
      <alignment vertical="top"/>
    </xf>
    <xf numFmtId="0" fontId="2" fillId="0" borderId="14" xfId="51" applyFont="1" applyFill="1" applyBorder="1" applyAlignment="1">
      <alignment horizontal="left" vertical="top" wrapText="1"/>
      <protection/>
    </xf>
    <xf numFmtId="0" fontId="0" fillId="0" borderId="16" xfId="0" applyBorder="1" applyAlignment="1">
      <alignment vertical="top"/>
    </xf>
    <xf numFmtId="0" fontId="3" fillId="0" borderId="0" xfId="51" applyFont="1" applyFill="1" applyBorder="1" applyAlignment="1">
      <alignment horizontal="left" vertical="top" wrapText="1"/>
      <protection/>
    </xf>
    <xf numFmtId="4" fontId="7" fillId="0" borderId="0" xfId="0" applyNumberFormat="1" applyFont="1" applyAlignment="1">
      <alignment/>
    </xf>
    <xf numFmtId="0" fontId="8" fillId="0" borderId="16" xfId="0" applyFont="1" applyBorder="1" applyAlignment="1">
      <alignment/>
    </xf>
    <xf numFmtId="0" fontId="0" fillId="0" borderId="16" xfId="0" applyBorder="1" applyAlignment="1">
      <alignment/>
    </xf>
    <xf numFmtId="4" fontId="1" fillId="0" borderId="16" xfId="51" applyNumberFormat="1" applyFont="1" applyBorder="1" applyAlignment="1">
      <alignment horizontal="left" vertical="top"/>
      <protection/>
    </xf>
    <xf numFmtId="4" fontId="8" fillId="0" borderId="16" xfId="0" applyNumberFormat="1" applyFont="1" applyBorder="1" applyAlignment="1">
      <alignment/>
    </xf>
    <xf numFmtId="49" fontId="1" fillId="0" borderId="14" xfId="51" applyNumberFormat="1" applyFont="1" applyBorder="1" applyAlignment="1">
      <alignment horizontal="left" vertical="top"/>
      <protection/>
    </xf>
    <xf numFmtId="0" fontId="4" fillId="0" borderId="14" xfId="0" applyFont="1" applyBorder="1" applyAlignment="1">
      <alignment vertical="top"/>
    </xf>
    <xf numFmtId="0" fontId="4" fillId="0" borderId="0" xfId="0" applyFont="1" applyAlignment="1">
      <alignment/>
    </xf>
    <xf numFmtId="0" fontId="5" fillId="0" borderId="14" xfId="0" applyFont="1" applyBorder="1" applyAlignment="1">
      <alignment vertical="top"/>
    </xf>
    <xf numFmtId="0" fontId="2" fillId="0" borderId="10" xfId="51" applyFont="1" applyBorder="1" applyAlignment="1">
      <alignment horizontal="left" vertical="top" wrapText="1"/>
      <protection/>
    </xf>
    <xf numFmtId="4" fontId="2" fillId="0" borderId="18" xfId="51" applyNumberFormat="1" applyFont="1" applyBorder="1" applyAlignment="1">
      <alignment horizontal="left" vertical="top"/>
      <protection/>
    </xf>
    <xf numFmtId="0" fontId="1" fillId="0" borderId="15" xfId="51" applyFont="1" applyFill="1" applyBorder="1" applyAlignment="1">
      <alignment horizontal="left" vertical="top" wrapText="1"/>
      <protection/>
    </xf>
    <xf numFmtId="49" fontId="2" fillId="0" borderId="16" xfId="51" applyNumberFormat="1" applyFont="1" applyBorder="1" applyAlignment="1">
      <alignment vertical="top"/>
      <protection/>
    </xf>
    <xf numFmtId="0" fontId="3" fillId="0" borderId="14" xfId="0" applyFont="1" applyBorder="1" applyAlignment="1">
      <alignment vertical="top" wrapText="1"/>
    </xf>
    <xf numFmtId="4" fontId="1" fillId="0" borderId="16" xfId="51" applyNumberFormat="1" applyFont="1" applyBorder="1" applyAlignment="1">
      <alignment horizontal="left" vertical="top"/>
      <protection/>
    </xf>
    <xf numFmtId="0" fontId="2" fillId="0" borderId="10" xfId="0" applyFont="1" applyBorder="1" applyAlignment="1">
      <alignment vertical="top" wrapText="1"/>
    </xf>
    <xf numFmtId="0" fontId="2" fillId="0" borderId="15" xfId="51" applyFont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left" vertical="top" wrapText="1"/>
    </xf>
    <xf numFmtId="4" fontId="1" fillId="0" borderId="18" xfId="51" applyNumberFormat="1" applyFont="1" applyBorder="1" applyAlignment="1">
      <alignment horizontal="left" vertical="top"/>
      <protection/>
    </xf>
    <xf numFmtId="49" fontId="2" fillId="0" borderId="19" xfId="51" applyNumberFormat="1" applyFont="1" applyBorder="1" applyAlignment="1">
      <alignment vertical="top"/>
      <protection/>
    </xf>
    <xf numFmtId="0" fontId="2" fillId="0" borderId="16" xfId="51" applyFont="1" applyBorder="1" applyAlignment="1">
      <alignment horizontal="left" vertical="top" wrapText="1"/>
      <protection/>
    </xf>
    <xf numFmtId="4" fontId="2" fillId="0" borderId="14" xfId="51" applyNumberFormat="1" applyFont="1" applyBorder="1" applyAlignment="1">
      <alignment horizontal="left" vertical="top"/>
      <protection/>
    </xf>
    <xf numFmtId="0" fontId="4" fillId="0" borderId="16" xfId="0" applyFont="1" applyFill="1" applyBorder="1" applyAlignment="1">
      <alignment vertical="top" wrapText="1"/>
    </xf>
    <xf numFmtId="49" fontId="2" fillId="0" borderId="19" xfId="51" applyNumberFormat="1" applyFont="1" applyBorder="1" applyAlignment="1">
      <alignment horizontal="left" vertical="top"/>
      <protection/>
    </xf>
    <xf numFmtId="4" fontId="2" fillId="0" borderId="19" xfId="51" applyNumberFormat="1" applyFont="1" applyBorder="1" applyAlignment="1">
      <alignment horizontal="left" vertical="top"/>
      <protection/>
    </xf>
    <xf numFmtId="0" fontId="8" fillId="0" borderId="15" xfId="0" applyFont="1" applyBorder="1" applyAlignment="1">
      <alignment/>
    </xf>
    <xf numFmtId="0" fontId="11" fillId="0" borderId="15" xfId="0" applyFont="1" applyBorder="1" applyAlignment="1">
      <alignment/>
    </xf>
    <xf numFmtId="4" fontId="11" fillId="0" borderId="16" xfId="0" applyNumberFormat="1" applyFont="1" applyBorder="1" applyAlignment="1">
      <alignment/>
    </xf>
    <xf numFmtId="0" fontId="11" fillId="0" borderId="19" xfId="0" applyFont="1" applyBorder="1" applyAlignment="1">
      <alignment vertical="top"/>
    </xf>
    <xf numFmtId="0" fontId="1" fillId="33" borderId="10" xfId="51" applyFont="1" applyFill="1" applyBorder="1" applyAlignment="1">
      <alignment vertical="top" wrapText="1"/>
      <protection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33" borderId="11" xfId="51" applyFont="1" applyFill="1" applyBorder="1" applyAlignment="1">
      <alignment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49" fontId="1" fillId="0" borderId="10" xfId="51" applyNumberFormat="1" applyFont="1" applyBorder="1" applyAlignment="1">
      <alignment vertical="top"/>
      <protection/>
    </xf>
    <xf numFmtId="0" fontId="0" fillId="0" borderId="14" xfId="0" applyBorder="1" applyAlignment="1">
      <alignment vertical="top"/>
    </xf>
    <xf numFmtId="0" fontId="0" fillId="0" borderId="19" xfId="0" applyBorder="1" applyAlignment="1">
      <alignment vertical="top"/>
    </xf>
    <xf numFmtId="49" fontId="1" fillId="0" borderId="18" xfId="51" applyNumberFormat="1" applyFont="1" applyBorder="1" applyAlignment="1">
      <alignment vertical="top"/>
      <protection/>
    </xf>
    <xf numFmtId="49" fontId="1" fillId="0" borderId="14" xfId="51" applyNumberFormat="1" applyFont="1" applyBorder="1" applyAlignment="1">
      <alignment vertical="top"/>
      <protection/>
    </xf>
    <xf numFmtId="0" fontId="0" fillId="0" borderId="15" xfId="0" applyBorder="1" applyAlignment="1">
      <alignment vertical="top"/>
    </xf>
    <xf numFmtId="4" fontId="7" fillId="0" borderId="16" xfId="0" applyNumberFormat="1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4" fontId="9" fillId="0" borderId="11" xfId="0" applyNumberFormat="1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PageLayoutView="0" workbookViewId="0" topLeftCell="A1">
      <selection activeCell="F68" sqref="F68"/>
    </sheetView>
  </sheetViews>
  <sheetFormatPr defaultColWidth="9.00390625" defaultRowHeight="12.75"/>
  <cols>
    <col min="1" max="1" width="5.00390625" style="0" bestFit="1" customWidth="1"/>
    <col min="2" max="2" width="6.00390625" style="0" bestFit="1" customWidth="1"/>
    <col min="3" max="3" width="4.875" style="0" bestFit="1" customWidth="1"/>
    <col min="4" max="4" width="47.25390625" style="0" customWidth="1"/>
    <col min="5" max="5" width="11.875" style="0" customWidth="1"/>
    <col min="6" max="6" width="10.00390625" style="0" customWidth="1"/>
    <col min="7" max="7" width="9.75390625" style="0" customWidth="1"/>
    <col min="8" max="8" width="10.00390625" style="0" bestFit="1" customWidth="1"/>
    <col min="9" max="9" width="9.25390625" style="0" bestFit="1" customWidth="1"/>
    <col min="10" max="10" width="9.75390625" style="0" customWidth="1"/>
  </cols>
  <sheetData>
    <row r="1" spans="1:11" ht="56.25" customHeight="1">
      <c r="A1" s="1" t="s">
        <v>0</v>
      </c>
      <c r="B1" s="1" t="s">
        <v>1</v>
      </c>
      <c r="C1" s="1" t="s">
        <v>2</v>
      </c>
      <c r="D1" s="2"/>
      <c r="E1" s="92" t="s">
        <v>3</v>
      </c>
      <c r="F1" s="4" t="s">
        <v>4</v>
      </c>
      <c r="G1" s="5"/>
      <c r="H1" s="5"/>
      <c r="I1" s="5"/>
      <c r="J1" s="6"/>
      <c r="K1" s="3" t="s">
        <v>5</v>
      </c>
    </row>
    <row r="2" spans="1:11" ht="38.25" customHeight="1">
      <c r="A2" s="7"/>
      <c r="B2" s="7"/>
      <c r="C2" s="7"/>
      <c r="D2" s="8" t="s">
        <v>6</v>
      </c>
      <c r="E2" s="93"/>
      <c r="F2" s="3" t="s">
        <v>7</v>
      </c>
      <c r="G2" s="95" t="s">
        <v>8</v>
      </c>
      <c r="H2" s="96"/>
      <c r="I2" s="96"/>
      <c r="J2" s="97"/>
      <c r="K2" s="8"/>
    </row>
    <row r="3" spans="1:11" ht="42" customHeight="1">
      <c r="A3" s="7"/>
      <c r="B3" s="7"/>
      <c r="C3" s="7"/>
      <c r="D3" s="8"/>
      <c r="E3" s="94"/>
      <c r="F3" s="8"/>
      <c r="G3" s="3" t="s">
        <v>9</v>
      </c>
      <c r="H3" s="3" t="s">
        <v>10</v>
      </c>
      <c r="I3" s="3" t="s">
        <v>11</v>
      </c>
      <c r="J3" s="3" t="s">
        <v>12</v>
      </c>
      <c r="K3" s="9"/>
    </row>
    <row r="4" spans="1:11" ht="12.75">
      <c r="A4" s="10">
        <v>2</v>
      </c>
      <c r="B4" s="10">
        <v>3</v>
      </c>
      <c r="C4" s="10">
        <v>4</v>
      </c>
      <c r="D4" s="11">
        <v>5</v>
      </c>
      <c r="E4" s="10">
        <v>6</v>
      </c>
      <c r="F4" s="10">
        <v>7</v>
      </c>
      <c r="G4" s="10">
        <v>8</v>
      </c>
      <c r="H4" s="10">
        <v>9</v>
      </c>
      <c r="I4" s="10">
        <v>10</v>
      </c>
      <c r="J4" s="10">
        <v>11</v>
      </c>
      <c r="K4" s="10">
        <v>12</v>
      </c>
    </row>
    <row r="5" spans="1:11" ht="12.75">
      <c r="A5" s="98" t="s">
        <v>13</v>
      </c>
      <c r="B5" s="12"/>
      <c r="C5" s="12"/>
      <c r="D5" s="13" t="s">
        <v>14</v>
      </c>
      <c r="E5" s="77">
        <f aca="true" t="shared" si="0" ref="E5:J5">E6</f>
        <v>506282.85</v>
      </c>
      <c r="F5" s="77">
        <f t="shared" si="0"/>
        <v>330899.48</v>
      </c>
      <c r="G5" s="77">
        <f t="shared" si="0"/>
        <v>48881.7</v>
      </c>
      <c r="H5" s="77">
        <f t="shared" si="0"/>
        <v>264855.78</v>
      </c>
      <c r="I5" s="77">
        <f t="shared" si="0"/>
        <v>17162</v>
      </c>
      <c r="J5" s="77">
        <f t="shared" si="0"/>
        <v>0</v>
      </c>
      <c r="K5" s="14"/>
    </row>
    <row r="6" spans="1:11" ht="12.75">
      <c r="A6" s="99"/>
      <c r="B6" s="101" t="s">
        <v>15</v>
      </c>
      <c r="C6" s="17"/>
      <c r="D6" s="18" t="s">
        <v>16</v>
      </c>
      <c r="E6" s="77">
        <f aca="true" t="shared" si="1" ref="E6:J6">E10+E13+E7+E16</f>
        <v>506282.85</v>
      </c>
      <c r="F6" s="77">
        <f t="shared" si="1"/>
        <v>330899.48</v>
      </c>
      <c r="G6" s="77">
        <f t="shared" si="1"/>
        <v>48881.7</v>
      </c>
      <c r="H6" s="77">
        <f t="shared" si="1"/>
        <v>264855.78</v>
      </c>
      <c r="I6" s="77">
        <f t="shared" si="1"/>
        <v>17162</v>
      </c>
      <c r="J6" s="77">
        <f t="shared" si="1"/>
        <v>0</v>
      </c>
      <c r="K6" s="19"/>
    </row>
    <row r="7" spans="1:11" ht="12.75">
      <c r="A7" s="99"/>
      <c r="B7" s="102"/>
      <c r="C7" s="29" t="s">
        <v>26</v>
      </c>
      <c r="D7" s="79" t="s">
        <v>18</v>
      </c>
      <c r="E7" s="28">
        <f aca="true" t="shared" si="2" ref="E7:J7">E9+E8</f>
        <v>0</v>
      </c>
      <c r="F7" s="28">
        <f t="shared" si="2"/>
        <v>10000</v>
      </c>
      <c r="G7" s="28">
        <f t="shared" si="2"/>
        <v>0</v>
      </c>
      <c r="H7" s="28">
        <f t="shared" si="2"/>
        <v>10000</v>
      </c>
      <c r="I7" s="28">
        <f t="shared" si="2"/>
        <v>0</v>
      </c>
      <c r="J7" s="28">
        <f t="shared" si="2"/>
        <v>0</v>
      </c>
      <c r="K7" s="32"/>
    </row>
    <row r="8" spans="1:11" ht="22.5">
      <c r="A8" s="99"/>
      <c r="B8" s="102"/>
      <c r="C8" s="29"/>
      <c r="D8" s="79" t="s">
        <v>90</v>
      </c>
      <c r="E8" s="28"/>
      <c r="F8" s="28">
        <f>G8+H8+I8+J8</f>
        <v>4000</v>
      </c>
      <c r="G8" s="28"/>
      <c r="H8" s="28">
        <v>4000</v>
      </c>
      <c r="I8" s="28"/>
      <c r="J8" s="28"/>
      <c r="K8" s="32"/>
    </row>
    <row r="9" spans="1:11" ht="12.75">
      <c r="A9" s="99"/>
      <c r="B9" s="102"/>
      <c r="C9" s="68"/>
      <c r="D9" s="11" t="s">
        <v>78</v>
      </c>
      <c r="E9" s="28"/>
      <c r="F9" s="28">
        <f>G9+H9+I9+J9</f>
        <v>6000</v>
      </c>
      <c r="G9" s="28"/>
      <c r="H9" s="28">
        <v>6000</v>
      </c>
      <c r="I9" s="28"/>
      <c r="J9" s="28"/>
      <c r="K9" s="32"/>
    </row>
    <row r="10" spans="1:11" ht="12.75">
      <c r="A10" s="99"/>
      <c r="B10" s="99"/>
      <c r="C10" s="20" t="s">
        <v>17</v>
      </c>
      <c r="D10" s="11" t="s">
        <v>18</v>
      </c>
      <c r="E10" s="28">
        <f aca="true" t="shared" si="3" ref="E10:J10">E11+E12</f>
        <v>241163.37</v>
      </c>
      <c r="F10" s="28">
        <f t="shared" si="3"/>
        <v>182255.78</v>
      </c>
      <c r="G10" s="28">
        <f t="shared" si="3"/>
        <v>0</v>
      </c>
      <c r="H10" s="28">
        <f t="shared" si="3"/>
        <v>182255.78</v>
      </c>
      <c r="I10" s="28">
        <f t="shared" si="3"/>
        <v>0</v>
      </c>
      <c r="J10" s="28">
        <f t="shared" si="3"/>
        <v>0</v>
      </c>
      <c r="K10" s="21"/>
    </row>
    <row r="11" spans="1:11" ht="22.5">
      <c r="A11" s="99"/>
      <c r="B11" s="99"/>
      <c r="C11" s="22"/>
      <c r="D11" s="23" t="s">
        <v>19</v>
      </c>
      <c r="E11" s="28">
        <v>241163.37</v>
      </c>
      <c r="F11" s="28">
        <f>G11+H11+I11+J11</f>
        <v>0</v>
      </c>
      <c r="G11" s="28"/>
      <c r="H11" s="28"/>
      <c r="I11" s="34"/>
      <c r="J11" s="28"/>
      <c r="K11" s="21"/>
    </row>
    <row r="12" spans="1:11" ht="22.5">
      <c r="A12" s="99"/>
      <c r="B12" s="99"/>
      <c r="C12" s="25"/>
      <c r="D12" s="26" t="s">
        <v>20</v>
      </c>
      <c r="E12" s="28"/>
      <c r="F12" s="28">
        <f>G12+H12+I12+J12</f>
        <v>182255.78</v>
      </c>
      <c r="G12" s="28"/>
      <c r="H12" s="28">
        <v>182255.78</v>
      </c>
      <c r="I12" s="34"/>
      <c r="J12" s="28"/>
      <c r="K12" s="21"/>
    </row>
    <row r="13" spans="1:11" ht="12.75">
      <c r="A13" s="99"/>
      <c r="B13" s="99"/>
      <c r="C13" s="27" t="s">
        <v>21</v>
      </c>
      <c r="D13" s="11" t="s">
        <v>18</v>
      </c>
      <c r="E13" s="28">
        <f aca="true" t="shared" si="4" ref="E13:J13">E14+E15</f>
        <v>265119.48</v>
      </c>
      <c r="F13" s="28">
        <f t="shared" si="4"/>
        <v>116643.7</v>
      </c>
      <c r="G13" s="28">
        <f t="shared" si="4"/>
        <v>46043.7</v>
      </c>
      <c r="H13" s="28">
        <f t="shared" si="4"/>
        <v>70600</v>
      </c>
      <c r="I13" s="28">
        <f t="shared" si="4"/>
        <v>0</v>
      </c>
      <c r="J13" s="28">
        <f t="shared" si="4"/>
        <v>0</v>
      </c>
      <c r="K13" s="28"/>
    </row>
    <row r="14" spans="1:11" ht="22.5">
      <c r="A14" s="99"/>
      <c r="B14" s="99"/>
      <c r="C14" s="29"/>
      <c r="D14" s="23" t="s">
        <v>19</v>
      </c>
      <c r="E14" s="28">
        <v>265119.48</v>
      </c>
      <c r="F14" s="28">
        <f>G14+H14+I14+J14</f>
        <v>0</v>
      </c>
      <c r="G14" s="28"/>
      <c r="H14" s="28"/>
      <c r="I14" s="34"/>
      <c r="J14" s="28"/>
      <c r="K14" s="21"/>
    </row>
    <row r="15" spans="1:11" ht="22.5">
      <c r="A15" s="99"/>
      <c r="B15" s="99"/>
      <c r="C15" s="29"/>
      <c r="D15" s="76" t="s">
        <v>20</v>
      </c>
      <c r="E15" s="28"/>
      <c r="F15" s="28">
        <f>G15+H15+I15+J15</f>
        <v>116643.7</v>
      </c>
      <c r="G15" s="28">
        <v>46043.7</v>
      </c>
      <c r="H15" s="28">
        <v>70600</v>
      </c>
      <c r="I15" s="34"/>
      <c r="J15" s="28"/>
      <c r="K15" s="21"/>
    </row>
    <row r="16" spans="1:11" ht="12.75">
      <c r="A16" s="99"/>
      <c r="B16" s="99"/>
      <c r="C16" s="29" t="s">
        <v>35</v>
      </c>
      <c r="D16" s="18" t="s">
        <v>36</v>
      </c>
      <c r="E16" s="28">
        <f aca="true" t="shared" si="5" ref="E16:J16">E18+E17</f>
        <v>0</v>
      </c>
      <c r="F16" s="28">
        <f t="shared" si="5"/>
        <v>22000</v>
      </c>
      <c r="G16" s="28">
        <f t="shared" si="5"/>
        <v>2838</v>
      </c>
      <c r="H16" s="28">
        <f t="shared" si="5"/>
        <v>2000</v>
      </c>
      <c r="I16" s="28">
        <f t="shared" si="5"/>
        <v>17162</v>
      </c>
      <c r="J16" s="28">
        <f t="shared" si="5"/>
        <v>0</v>
      </c>
      <c r="K16" s="21"/>
    </row>
    <row r="17" spans="1:11" ht="22.5">
      <c r="A17" s="99"/>
      <c r="B17" s="99"/>
      <c r="C17" s="29"/>
      <c r="D17" s="79" t="s">
        <v>90</v>
      </c>
      <c r="E17" s="28"/>
      <c r="F17" s="28">
        <f>G17+H17+I17+J17</f>
        <v>2000</v>
      </c>
      <c r="G17" s="28"/>
      <c r="H17" s="28">
        <v>2000</v>
      </c>
      <c r="I17" s="28"/>
      <c r="J17" s="28"/>
      <c r="K17" s="21"/>
    </row>
    <row r="18" spans="1:11" ht="12.75">
      <c r="A18" s="100"/>
      <c r="B18" s="99"/>
      <c r="C18" s="29"/>
      <c r="D18" s="26" t="s">
        <v>79</v>
      </c>
      <c r="E18" s="28"/>
      <c r="F18" s="28">
        <f>G18+H18+I18+J18</f>
        <v>20000</v>
      </c>
      <c r="G18" s="28">
        <v>2838</v>
      </c>
      <c r="H18" s="28"/>
      <c r="I18" s="34">
        <v>17162</v>
      </c>
      <c r="J18" s="28"/>
      <c r="K18" s="21"/>
    </row>
    <row r="19" spans="1:11" ht="12.75">
      <c r="A19" s="101" t="s">
        <v>22</v>
      </c>
      <c r="B19" s="17"/>
      <c r="C19" s="17"/>
      <c r="D19" s="13" t="s">
        <v>23</v>
      </c>
      <c r="E19" s="77">
        <f aca="true" t="shared" si="6" ref="E19:J19">E20</f>
        <v>3000</v>
      </c>
      <c r="F19" s="77">
        <f t="shared" si="6"/>
        <v>238600</v>
      </c>
      <c r="G19" s="77">
        <f t="shared" si="6"/>
        <v>0</v>
      </c>
      <c r="H19" s="77">
        <f t="shared" si="6"/>
        <v>163600</v>
      </c>
      <c r="I19" s="77">
        <f t="shared" si="6"/>
        <v>75000</v>
      </c>
      <c r="J19" s="77">
        <f t="shared" si="6"/>
        <v>0</v>
      </c>
      <c r="K19" s="19"/>
    </row>
    <row r="20" spans="1:11" ht="12.75">
      <c r="A20" s="99"/>
      <c r="B20" s="101" t="s">
        <v>24</v>
      </c>
      <c r="C20" s="17"/>
      <c r="D20" s="18" t="s">
        <v>25</v>
      </c>
      <c r="E20" s="77">
        <f aca="true" t="shared" si="7" ref="E20:J20">E21+E25+E28</f>
        <v>3000</v>
      </c>
      <c r="F20" s="77">
        <f t="shared" si="7"/>
        <v>238600</v>
      </c>
      <c r="G20" s="77">
        <f t="shared" si="7"/>
        <v>0</v>
      </c>
      <c r="H20" s="77">
        <f t="shared" si="7"/>
        <v>163600</v>
      </c>
      <c r="I20" s="77">
        <f t="shared" si="7"/>
        <v>75000</v>
      </c>
      <c r="J20" s="77">
        <f t="shared" si="7"/>
        <v>0</v>
      </c>
      <c r="K20" s="32"/>
    </row>
    <row r="21" spans="1:11" ht="12.75">
      <c r="A21" s="99"/>
      <c r="B21" s="99"/>
      <c r="C21" s="20" t="s">
        <v>26</v>
      </c>
      <c r="D21" s="11" t="s">
        <v>18</v>
      </c>
      <c r="E21" s="28">
        <f aca="true" t="shared" si="8" ref="E21:J21">E22+E24+E23</f>
        <v>0</v>
      </c>
      <c r="F21" s="28">
        <f t="shared" si="8"/>
        <v>238600</v>
      </c>
      <c r="G21" s="28">
        <f t="shared" si="8"/>
        <v>0</v>
      </c>
      <c r="H21" s="28">
        <f t="shared" si="8"/>
        <v>163600</v>
      </c>
      <c r="I21" s="28">
        <f t="shared" si="8"/>
        <v>75000</v>
      </c>
      <c r="J21" s="28">
        <f t="shared" si="8"/>
        <v>0</v>
      </c>
      <c r="K21" s="28"/>
    </row>
    <row r="22" spans="1:11" ht="12.75">
      <c r="A22" s="99"/>
      <c r="B22" s="99"/>
      <c r="C22" s="22"/>
      <c r="D22" s="11" t="s">
        <v>28</v>
      </c>
      <c r="E22" s="28"/>
      <c r="F22" s="28">
        <f>G22+H22+I22+J22</f>
        <v>68600</v>
      </c>
      <c r="G22" s="28"/>
      <c r="H22" s="28">
        <v>68600</v>
      </c>
      <c r="I22" s="34"/>
      <c r="J22" s="28"/>
      <c r="K22" s="28"/>
    </row>
    <row r="23" spans="1:11" ht="12.75">
      <c r="A23" s="99"/>
      <c r="B23" s="99"/>
      <c r="C23" s="22"/>
      <c r="D23" s="11" t="s">
        <v>91</v>
      </c>
      <c r="E23" s="28"/>
      <c r="F23" s="28">
        <f>G23+H23+I23+J23</f>
        <v>150000</v>
      </c>
      <c r="G23" s="28"/>
      <c r="H23" s="28">
        <v>75000</v>
      </c>
      <c r="I23" s="34">
        <v>75000</v>
      </c>
      <c r="J23" s="28"/>
      <c r="K23" s="28"/>
    </row>
    <row r="24" spans="1:11" ht="25.5">
      <c r="A24" s="99"/>
      <c r="B24" s="99"/>
      <c r="C24" s="35"/>
      <c r="D24" s="36" t="s">
        <v>27</v>
      </c>
      <c r="E24" s="28"/>
      <c r="F24" s="28">
        <f>G24+H24+I24+J24</f>
        <v>20000</v>
      </c>
      <c r="G24" s="28">
        <v>0</v>
      </c>
      <c r="H24" s="28">
        <v>20000</v>
      </c>
      <c r="I24" s="34"/>
      <c r="J24" s="28"/>
      <c r="K24" s="28"/>
    </row>
    <row r="25" spans="1:11" ht="12.75">
      <c r="A25" s="99"/>
      <c r="B25" s="99"/>
      <c r="C25" s="82" t="s">
        <v>17</v>
      </c>
      <c r="D25" s="83" t="s">
        <v>18</v>
      </c>
      <c r="E25" s="84">
        <f>E26+E27</f>
        <v>0</v>
      </c>
      <c r="F25" s="21"/>
      <c r="G25" s="21"/>
      <c r="H25" s="21"/>
      <c r="I25" s="30"/>
      <c r="J25" s="21"/>
      <c r="K25" s="21"/>
    </row>
    <row r="26" spans="1:11" ht="12.75">
      <c r="A26" s="99"/>
      <c r="B26" s="99"/>
      <c r="C26" s="82"/>
      <c r="D26" s="85" t="s">
        <v>93</v>
      </c>
      <c r="E26" s="84"/>
      <c r="F26" s="21"/>
      <c r="G26" s="21"/>
      <c r="H26" s="21"/>
      <c r="I26" s="30"/>
      <c r="J26" s="21"/>
      <c r="K26" s="21"/>
    </row>
    <row r="27" spans="1:11" ht="12.75">
      <c r="A27" s="99"/>
      <c r="B27" s="99"/>
      <c r="C27" s="82"/>
      <c r="D27" s="85" t="s">
        <v>94</v>
      </c>
      <c r="E27" s="84"/>
      <c r="F27" s="21"/>
      <c r="G27" s="21"/>
      <c r="H27" s="21"/>
      <c r="I27" s="30"/>
      <c r="J27" s="21"/>
      <c r="K27" s="21"/>
    </row>
    <row r="28" spans="1:11" ht="12.75">
      <c r="A28" s="99"/>
      <c r="B28" s="99"/>
      <c r="C28" s="86" t="s">
        <v>21</v>
      </c>
      <c r="D28" s="83" t="s">
        <v>18</v>
      </c>
      <c r="E28" s="87">
        <f>E29+E30+E31</f>
        <v>3000</v>
      </c>
      <c r="F28" s="33">
        <f aca="true" t="shared" si="9" ref="F28:K28">F29</f>
        <v>0</v>
      </c>
      <c r="G28" s="33">
        <f t="shared" si="9"/>
        <v>0</v>
      </c>
      <c r="H28" s="33">
        <f t="shared" si="9"/>
        <v>0</v>
      </c>
      <c r="I28" s="33">
        <f t="shared" si="9"/>
        <v>0</v>
      </c>
      <c r="J28" s="33">
        <f t="shared" si="9"/>
        <v>0</v>
      </c>
      <c r="K28" s="33">
        <f t="shared" si="9"/>
        <v>0</v>
      </c>
    </row>
    <row r="29" spans="1:11" ht="12.75">
      <c r="A29" s="100"/>
      <c r="B29" s="99"/>
      <c r="C29" s="37"/>
      <c r="D29" s="11" t="s">
        <v>29</v>
      </c>
      <c r="E29" s="21">
        <v>3000</v>
      </c>
      <c r="F29" s="21">
        <f>G29+H29+I29+J29</f>
        <v>0</v>
      </c>
      <c r="G29" s="21">
        <v>0</v>
      </c>
      <c r="H29" s="21"/>
      <c r="I29" s="21"/>
      <c r="J29" s="21"/>
      <c r="K29" s="33"/>
    </row>
    <row r="30" spans="1:11" ht="12.75">
      <c r="A30" s="15"/>
      <c r="B30" s="15"/>
      <c r="C30" s="37"/>
      <c r="D30" s="11" t="s">
        <v>93</v>
      </c>
      <c r="E30" s="21"/>
      <c r="F30" s="21"/>
      <c r="G30" s="21"/>
      <c r="H30" s="21"/>
      <c r="I30" s="21"/>
      <c r="J30" s="21"/>
      <c r="K30" s="33"/>
    </row>
    <row r="31" spans="1:11" ht="12.75">
      <c r="A31" s="15"/>
      <c r="B31" s="15"/>
      <c r="C31" s="37"/>
      <c r="D31" s="36" t="s">
        <v>94</v>
      </c>
      <c r="E31" s="21"/>
      <c r="F31" s="21"/>
      <c r="G31" s="21"/>
      <c r="H31" s="21"/>
      <c r="I31" s="21"/>
      <c r="J31" s="21"/>
      <c r="K31" s="33"/>
    </row>
    <row r="32" spans="1:11" ht="12.75">
      <c r="A32" s="101" t="s">
        <v>30</v>
      </c>
      <c r="B32" s="17"/>
      <c r="C32" s="17"/>
      <c r="D32" s="13" t="s">
        <v>31</v>
      </c>
      <c r="E32" s="77">
        <f aca="true" t="shared" si="10" ref="E32:J32">E33</f>
        <v>0</v>
      </c>
      <c r="F32" s="77">
        <f t="shared" si="10"/>
        <v>229638.11</v>
      </c>
      <c r="G32" s="77">
        <f t="shared" si="10"/>
        <v>0</v>
      </c>
      <c r="H32" s="77">
        <f t="shared" si="10"/>
        <v>96579.11</v>
      </c>
      <c r="I32" s="77">
        <f t="shared" si="10"/>
        <v>0</v>
      </c>
      <c r="J32" s="77">
        <f t="shared" si="10"/>
        <v>133059</v>
      </c>
      <c r="K32" s="19"/>
    </row>
    <row r="33" spans="1:11" ht="12.75">
      <c r="A33" s="99"/>
      <c r="B33" s="101" t="s">
        <v>32</v>
      </c>
      <c r="C33" s="17"/>
      <c r="D33" s="18" t="s">
        <v>33</v>
      </c>
      <c r="E33" s="77">
        <f aca="true" t="shared" si="11" ref="E33:J33">E36+E38+E34</f>
        <v>0</v>
      </c>
      <c r="F33" s="77">
        <f t="shared" si="11"/>
        <v>229638.11</v>
      </c>
      <c r="G33" s="77">
        <f t="shared" si="11"/>
        <v>0</v>
      </c>
      <c r="H33" s="77">
        <f t="shared" si="11"/>
        <v>96579.11</v>
      </c>
      <c r="I33" s="77">
        <f t="shared" si="11"/>
        <v>0</v>
      </c>
      <c r="J33" s="77">
        <f t="shared" si="11"/>
        <v>133059</v>
      </c>
      <c r="K33" s="19"/>
    </row>
    <row r="34" spans="1:11" ht="12.75">
      <c r="A34" s="99"/>
      <c r="B34" s="99"/>
      <c r="C34" s="17" t="s">
        <v>17</v>
      </c>
      <c r="D34" s="39" t="s">
        <v>18</v>
      </c>
      <c r="E34" s="19">
        <f aca="true" t="shared" si="12" ref="E34:J34">E35</f>
        <v>0</v>
      </c>
      <c r="F34" s="19">
        <f t="shared" si="12"/>
        <v>133059</v>
      </c>
      <c r="G34" s="19">
        <f t="shared" si="12"/>
        <v>0</v>
      </c>
      <c r="H34" s="19">
        <f t="shared" si="12"/>
        <v>0</v>
      </c>
      <c r="I34" s="19">
        <f t="shared" si="12"/>
        <v>0</v>
      </c>
      <c r="J34" s="19">
        <f t="shared" si="12"/>
        <v>133059</v>
      </c>
      <c r="K34" s="33"/>
    </row>
    <row r="35" spans="1:11" ht="15" customHeight="1">
      <c r="A35" s="99"/>
      <c r="B35" s="99"/>
      <c r="C35" s="37"/>
      <c r="D35" s="40" t="s">
        <v>34</v>
      </c>
      <c r="E35" s="33"/>
      <c r="F35" s="33">
        <f>G35+H35+I35+J35</f>
        <v>133059</v>
      </c>
      <c r="G35" s="33"/>
      <c r="H35" s="33"/>
      <c r="I35" s="30"/>
      <c r="J35" s="33">
        <v>133059</v>
      </c>
      <c r="K35" s="33"/>
    </row>
    <row r="36" spans="1:11" ht="12.75">
      <c r="A36" s="99"/>
      <c r="B36" s="99"/>
      <c r="C36" s="41" t="s">
        <v>21</v>
      </c>
      <c r="D36" s="39" t="s">
        <v>18</v>
      </c>
      <c r="E36" s="42">
        <f aca="true" t="shared" si="13" ref="E36:J36">E37</f>
        <v>0</v>
      </c>
      <c r="F36" s="42">
        <f t="shared" si="13"/>
        <v>90079.11</v>
      </c>
      <c r="G36" s="42">
        <f t="shared" si="13"/>
        <v>0</v>
      </c>
      <c r="H36" s="42">
        <f t="shared" si="13"/>
        <v>90079.11</v>
      </c>
      <c r="I36" s="42">
        <f t="shared" si="13"/>
        <v>0</v>
      </c>
      <c r="J36" s="42">
        <f t="shared" si="13"/>
        <v>0</v>
      </c>
      <c r="K36" s="33"/>
    </row>
    <row r="37" spans="1:11" ht="15" customHeight="1">
      <c r="A37" s="99"/>
      <c r="B37" s="99"/>
      <c r="C37" s="37"/>
      <c r="D37" s="40" t="s">
        <v>34</v>
      </c>
      <c r="E37" s="33"/>
      <c r="F37" s="33">
        <f>G37+H37+I37+J37</f>
        <v>90079.11</v>
      </c>
      <c r="G37" s="33"/>
      <c r="H37" s="33">
        <v>90079.11</v>
      </c>
      <c r="I37" s="30"/>
      <c r="J37" s="33"/>
      <c r="K37" s="33"/>
    </row>
    <row r="38" spans="1:11" ht="12.75">
      <c r="A38" s="99"/>
      <c r="B38" s="99"/>
      <c r="C38" s="17" t="s">
        <v>35</v>
      </c>
      <c r="D38" s="18" t="s">
        <v>36</v>
      </c>
      <c r="E38" s="19">
        <f aca="true" t="shared" si="14" ref="E38:J38">E39</f>
        <v>0</v>
      </c>
      <c r="F38" s="19">
        <f t="shared" si="14"/>
        <v>6500</v>
      </c>
      <c r="G38" s="19">
        <f t="shared" si="14"/>
        <v>0</v>
      </c>
      <c r="H38" s="19">
        <f t="shared" si="14"/>
        <v>6500</v>
      </c>
      <c r="I38" s="19">
        <f t="shared" si="14"/>
        <v>0</v>
      </c>
      <c r="J38" s="19">
        <f t="shared" si="14"/>
        <v>0</v>
      </c>
      <c r="K38" s="33"/>
    </row>
    <row r="39" spans="1:11" ht="12.75">
      <c r="A39" s="100"/>
      <c r="B39" s="99"/>
      <c r="C39" s="37"/>
      <c r="D39" s="78" t="s">
        <v>37</v>
      </c>
      <c r="E39" s="21"/>
      <c r="F39" s="21">
        <f>G39+H39+I39+J39</f>
        <v>6500</v>
      </c>
      <c r="G39" s="21"/>
      <c r="H39" s="21">
        <v>6500</v>
      </c>
      <c r="I39" s="30"/>
      <c r="J39" s="21"/>
      <c r="K39" s="33"/>
    </row>
    <row r="40" spans="1:11" ht="12.75">
      <c r="A40" s="101" t="s">
        <v>38</v>
      </c>
      <c r="B40" s="17"/>
      <c r="C40" s="17"/>
      <c r="D40" s="13" t="s">
        <v>39</v>
      </c>
      <c r="E40" s="77">
        <f aca="true" t="shared" si="15" ref="E40:J42">E41</f>
        <v>0</v>
      </c>
      <c r="F40" s="77">
        <f t="shared" si="15"/>
        <v>26600</v>
      </c>
      <c r="G40" s="77">
        <f t="shared" si="15"/>
        <v>0</v>
      </c>
      <c r="H40" s="77">
        <f t="shared" si="15"/>
        <v>26600</v>
      </c>
      <c r="I40" s="77">
        <f t="shared" si="15"/>
        <v>0</v>
      </c>
      <c r="J40" s="77">
        <f t="shared" si="15"/>
        <v>0</v>
      </c>
      <c r="K40" s="19"/>
    </row>
    <row r="41" spans="1:11" ht="12.75">
      <c r="A41" s="99"/>
      <c r="B41" s="101" t="s">
        <v>40</v>
      </c>
      <c r="C41" s="17"/>
      <c r="D41" s="18" t="s">
        <v>41</v>
      </c>
      <c r="E41" s="77">
        <f t="shared" si="15"/>
        <v>0</v>
      </c>
      <c r="F41" s="77">
        <f t="shared" si="15"/>
        <v>26600</v>
      </c>
      <c r="G41" s="77">
        <f t="shared" si="15"/>
        <v>0</v>
      </c>
      <c r="H41" s="77">
        <f t="shared" si="15"/>
        <v>26600</v>
      </c>
      <c r="I41" s="77">
        <f t="shared" si="15"/>
        <v>0</v>
      </c>
      <c r="J41" s="77">
        <f t="shared" si="15"/>
        <v>0</v>
      </c>
      <c r="K41" s="19"/>
    </row>
    <row r="42" spans="1:11" ht="12.75">
      <c r="A42" s="99"/>
      <c r="B42" s="99"/>
      <c r="C42" s="37" t="s">
        <v>35</v>
      </c>
      <c r="D42" s="79" t="s">
        <v>36</v>
      </c>
      <c r="E42" s="33">
        <f t="shared" si="15"/>
        <v>0</v>
      </c>
      <c r="F42" s="33">
        <f t="shared" si="15"/>
        <v>26600</v>
      </c>
      <c r="G42" s="33">
        <f t="shared" si="15"/>
        <v>0</v>
      </c>
      <c r="H42" s="33">
        <f t="shared" si="15"/>
        <v>26600</v>
      </c>
      <c r="I42" s="33">
        <f t="shared" si="15"/>
        <v>0</v>
      </c>
      <c r="J42" s="33">
        <f t="shared" si="15"/>
        <v>0</v>
      </c>
      <c r="K42" s="33"/>
    </row>
    <row r="43" spans="1:11" ht="12.75">
      <c r="A43" s="100"/>
      <c r="B43" s="100"/>
      <c r="C43" s="37"/>
      <c r="D43" s="72" t="s">
        <v>42</v>
      </c>
      <c r="E43" s="21"/>
      <c r="F43" s="21">
        <f>G43+H43+I43+J43</f>
        <v>26600</v>
      </c>
      <c r="G43" s="21"/>
      <c r="H43" s="21">
        <v>26600</v>
      </c>
      <c r="I43" s="24"/>
      <c r="J43" s="21"/>
      <c r="K43" s="33"/>
    </row>
    <row r="44" spans="1:11" ht="12.75">
      <c r="A44" s="101" t="s">
        <v>43</v>
      </c>
      <c r="B44" s="17"/>
      <c r="C44" s="17"/>
      <c r="D44" s="13" t="s">
        <v>44</v>
      </c>
      <c r="E44" s="77">
        <f aca="true" t="shared" si="16" ref="E44:J44">E45+E48</f>
        <v>780927</v>
      </c>
      <c r="F44" s="77">
        <f t="shared" si="16"/>
        <v>4000</v>
      </c>
      <c r="G44" s="77">
        <f t="shared" si="16"/>
        <v>0</v>
      </c>
      <c r="H44" s="77">
        <f t="shared" si="16"/>
        <v>4000</v>
      </c>
      <c r="I44" s="77">
        <f t="shared" si="16"/>
        <v>0</v>
      </c>
      <c r="J44" s="77">
        <f t="shared" si="16"/>
        <v>0</v>
      </c>
      <c r="K44" s="19"/>
    </row>
    <row r="45" spans="1:11" ht="12.75">
      <c r="A45" s="99"/>
      <c r="B45" s="101" t="s">
        <v>45</v>
      </c>
      <c r="C45" s="17"/>
      <c r="D45" s="18" t="s">
        <v>46</v>
      </c>
      <c r="E45" s="77">
        <f aca="true" t="shared" si="17" ref="E45:J46">E46</f>
        <v>0</v>
      </c>
      <c r="F45" s="77">
        <f t="shared" si="17"/>
        <v>4000</v>
      </c>
      <c r="G45" s="77">
        <f t="shared" si="17"/>
        <v>0</v>
      </c>
      <c r="H45" s="77">
        <f t="shared" si="17"/>
        <v>4000</v>
      </c>
      <c r="I45" s="77">
        <f t="shared" si="17"/>
        <v>0</v>
      </c>
      <c r="J45" s="77">
        <f t="shared" si="17"/>
        <v>0</v>
      </c>
      <c r="K45" s="19"/>
    </row>
    <row r="46" spans="1:11" ht="12.75">
      <c r="A46" s="99"/>
      <c r="B46" s="99"/>
      <c r="C46" s="37" t="s">
        <v>26</v>
      </c>
      <c r="D46" s="79" t="s">
        <v>18</v>
      </c>
      <c r="E46" s="33">
        <f>E47</f>
        <v>0</v>
      </c>
      <c r="F46" s="33">
        <f>F47</f>
        <v>4000</v>
      </c>
      <c r="G46" s="33">
        <f t="shared" si="17"/>
        <v>0</v>
      </c>
      <c r="H46" s="33">
        <f t="shared" si="17"/>
        <v>4000</v>
      </c>
      <c r="I46" s="33">
        <f t="shared" si="17"/>
        <v>0</v>
      </c>
      <c r="J46" s="33">
        <f t="shared" si="17"/>
        <v>0</v>
      </c>
      <c r="K46" s="33"/>
    </row>
    <row r="47" spans="1:11" ht="12.75">
      <c r="A47" s="99"/>
      <c r="B47" s="100"/>
      <c r="C47" s="37"/>
      <c r="D47" s="11" t="s">
        <v>47</v>
      </c>
      <c r="E47" s="33"/>
      <c r="F47" s="33">
        <f>G47+H47+I47+J47</f>
        <v>4000</v>
      </c>
      <c r="G47" s="33"/>
      <c r="H47" s="33">
        <v>4000</v>
      </c>
      <c r="I47" s="33"/>
      <c r="J47" s="33"/>
      <c r="K47" s="33"/>
    </row>
    <row r="48" spans="1:11" ht="12.75">
      <c r="A48" s="99"/>
      <c r="B48" s="43">
        <v>75495</v>
      </c>
      <c r="C48" s="17"/>
      <c r="D48" s="44" t="s">
        <v>48</v>
      </c>
      <c r="E48" s="19">
        <f aca="true" t="shared" si="18" ref="E48:J48">E51+E49</f>
        <v>780927</v>
      </c>
      <c r="F48" s="19">
        <f t="shared" si="18"/>
        <v>0</v>
      </c>
      <c r="G48" s="19">
        <f t="shared" si="18"/>
        <v>0</v>
      </c>
      <c r="H48" s="19">
        <f t="shared" si="18"/>
        <v>0</v>
      </c>
      <c r="I48" s="19">
        <f t="shared" si="18"/>
        <v>0</v>
      </c>
      <c r="J48" s="19">
        <f t="shared" si="18"/>
        <v>0</v>
      </c>
      <c r="K48" s="19"/>
    </row>
    <row r="49" spans="1:11" ht="12.75">
      <c r="A49" s="99"/>
      <c r="B49" s="15"/>
      <c r="C49" s="17" t="s">
        <v>17</v>
      </c>
      <c r="D49" s="11" t="s">
        <v>18</v>
      </c>
      <c r="E49" s="19">
        <f aca="true" t="shared" si="19" ref="E49:J49">E50</f>
        <v>655423.95</v>
      </c>
      <c r="F49" s="19">
        <f t="shared" si="19"/>
        <v>0</v>
      </c>
      <c r="G49" s="19">
        <f t="shared" si="19"/>
        <v>0</v>
      </c>
      <c r="H49" s="19">
        <f t="shared" si="19"/>
        <v>0</v>
      </c>
      <c r="I49" s="19">
        <f t="shared" si="19"/>
        <v>0</v>
      </c>
      <c r="J49" s="19">
        <f t="shared" si="19"/>
        <v>0</v>
      </c>
      <c r="K49" s="19"/>
    </row>
    <row r="50" spans="1:11" ht="12.75">
      <c r="A50" s="99"/>
      <c r="B50" s="15"/>
      <c r="C50" s="17"/>
      <c r="D50" s="45" t="s">
        <v>49</v>
      </c>
      <c r="E50" s="33">
        <v>655423.95</v>
      </c>
      <c r="F50" s="33">
        <f>G50+H50+I50+J50</f>
        <v>0</v>
      </c>
      <c r="G50" s="33"/>
      <c r="H50" s="33"/>
      <c r="I50" s="21"/>
      <c r="J50" s="33"/>
      <c r="K50" s="19"/>
    </row>
    <row r="51" spans="1:11" ht="12.75">
      <c r="A51" s="99"/>
      <c r="B51" s="15"/>
      <c r="C51" s="37" t="s">
        <v>21</v>
      </c>
      <c r="D51" s="11" t="s">
        <v>18</v>
      </c>
      <c r="E51" s="33">
        <f aca="true" t="shared" si="20" ref="E51:J51">E52</f>
        <v>125503.05</v>
      </c>
      <c r="F51" s="33">
        <f t="shared" si="20"/>
        <v>0</v>
      </c>
      <c r="G51" s="33">
        <f t="shared" si="20"/>
        <v>0</v>
      </c>
      <c r="H51" s="33">
        <f t="shared" si="20"/>
        <v>0</v>
      </c>
      <c r="I51" s="33">
        <f t="shared" si="20"/>
        <v>0</v>
      </c>
      <c r="J51" s="33">
        <f t="shared" si="20"/>
        <v>0</v>
      </c>
      <c r="K51" s="33"/>
    </row>
    <row r="52" spans="1:11" ht="12.75">
      <c r="A52" s="100"/>
      <c r="B52" s="31"/>
      <c r="C52" s="37"/>
      <c r="D52" s="80" t="s">
        <v>49</v>
      </c>
      <c r="E52" s="21">
        <v>125503.05</v>
      </c>
      <c r="F52" s="21">
        <f>G52+H52+I52+J52</f>
        <v>0</v>
      </c>
      <c r="G52" s="21"/>
      <c r="H52" s="21"/>
      <c r="I52" s="30"/>
      <c r="J52" s="21"/>
      <c r="K52" s="33"/>
    </row>
    <row r="53" spans="1:11" ht="12.75">
      <c r="A53" s="101" t="s">
        <v>50</v>
      </c>
      <c r="B53" s="46"/>
      <c r="C53" s="46"/>
      <c r="D53" s="18" t="s">
        <v>51</v>
      </c>
      <c r="E53" s="77">
        <f aca="true" t="shared" si="21" ref="E53:J53">E54+E62+E59</f>
        <v>0</v>
      </c>
      <c r="F53" s="77">
        <f t="shared" si="21"/>
        <v>369500</v>
      </c>
      <c r="G53" s="77">
        <f t="shared" si="21"/>
        <v>12842.77</v>
      </c>
      <c r="H53" s="77">
        <f t="shared" si="21"/>
        <v>302100</v>
      </c>
      <c r="I53" s="77">
        <f t="shared" si="21"/>
        <v>0</v>
      </c>
      <c r="J53" s="77">
        <f t="shared" si="21"/>
        <v>54607.23</v>
      </c>
      <c r="K53" s="47"/>
    </row>
    <row r="54" spans="1:11" ht="12.75">
      <c r="A54" s="99"/>
      <c r="B54" s="101" t="s">
        <v>52</v>
      </c>
      <c r="C54" s="46"/>
      <c r="D54" s="18" t="s">
        <v>53</v>
      </c>
      <c r="E54" s="77">
        <f aca="true" t="shared" si="22" ref="E54:J54">E55</f>
        <v>0</v>
      </c>
      <c r="F54" s="77">
        <f t="shared" si="22"/>
        <v>249300</v>
      </c>
      <c r="G54" s="77">
        <f t="shared" si="22"/>
        <v>0</v>
      </c>
      <c r="H54" s="77">
        <f t="shared" si="22"/>
        <v>249300</v>
      </c>
      <c r="I54" s="77">
        <f t="shared" si="22"/>
        <v>0</v>
      </c>
      <c r="J54" s="77">
        <f t="shared" si="22"/>
        <v>0</v>
      </c>
      <c r="K54" s="47"/>
    </row>
    <row r="55" spans="1:11" ht="12.75">
      <c r="A55" s="99"/>
      <c r="B55" s="99"/>
      <c r="C55" s="16" t="s">
        <v>26</v>
      </c>
      <c r="D55" s="79" t="s">
        <v>54</v>
      </c>
      <c r="E55" s="19">
        <f>E56+E57</f>
        <v>0</v>
      </c>
      <c r="F55" s="19">
        <f>F56+F57+F58</f>
        <v>249300</v>
      </c>
      <c r="G55" s="19">
        <f>G56+G57+G58</f>
        <v>0</v>
      </c>
      <c r="H55" s="19">
        <f>H56+H57+H58</f>
        <v>249300</v>
      </c>
      <c r="I55" s="19">
        <f>I56+I57+I58</f>
        <v>0</v>
      </c>
      <c r="J55" s="19">
        <f>J56+J57+J58</f>
        <v>0</v>
      </c>
      <c r="K55" s="47"/>
    </row>
    <row r="56" spans="1:11" ht="12.75">
      <c r="A56" s="99"/>
      <c r="B56" s="99"/>
      <c r="C56" s="38"/>
      <c r="D56" s="11" t="s">
        <v>55</v>
      </c>
      <c r="E56" s="48"/>
      <c r="F56" s="48">
        <f>G56+H56+I56+J56</f>
        <v>65300</v>
      </c>
      <c r="G56" s="48"/>
      <c r="H56" s="48">
        <v>65300</v>
      </c>
      <c r="I56" s="48"/>
      <c r="J56" s="48"/>
      <c r="K56" s="48"/>
    </row>
    <row r="57" spans="1:11" ht="12.75">
      <c r="A57" s="99"/>
      <c r="B57" s="100"/>
      <c r="C57" s="49"/>
      <c r="D57" s="11" t="s">
        <v>56</v>
      </c>
      <c r="E57" s="48"/>
      <c r="F57" s="48">
        <f>G57+H57+I57+J57</f>
        <v>115500</v>
      </c>
      <c r="G57" s="48"/>
      <c r="H57" s="48">
        <v>115500</v>
      </c>
      <c r="I57" s="48"/>
      <c r="J57" s="48"/>
      <c r="K57" s="48"/>
    </row>
    <row r="58" spans="1:11" ht="12.75">
      <c r="A58" s="99"/>
      <c r="B58" s="15"/>
      <c r="C58" s="49"/>
      <c r="D58" s="50" t="s">
        <v>57</v>
      </c>
      <c r="E58" s="73"/>
      <c r="F58" s="73">
        <f>G58+H58+I58+J58:J62</f>
        <v>68500</v>
      </c>
      <c r="G58" s="73"/>
      <c r="H58" s="73">
        <v>68500</v>
      </c>
      <c r="I58" s="73"/>
      <c r="J58" s="73"/>
      <c r="K58" s="48"/>
    </row>
    <row r="59" spans="1:11" s="70" customFormat="1" ht="12.75">
      <c r="A59" s="99"/>
      <c r="B59" s="71">
        <v>80104</v>
      </c>
      <c r="C59" s="49"/>
      <c r="D59" s="18" t="s">
        <v>81</v>
      </c>
      <c r="E59" s="77">
        <f aca="true" t="shared" si="23" ref="E59:J60">E60</f>
        <v>0</v>
      </c>
      <c r="F59" s="77">
        <f t="shared" si="23"/>
        <v>15000</v>
      </c>
      <c r="G59" s="77">
        <f t="shared" si="23"/>
        <v>0</v>
      </c>
      <c r="H59" s="77">
        <f t="shared" si="23"/>
        <v>0</v>
      </c>
      <c r="I59" s="77">
        <f t="shared" si="23"/>
        <v>0</v>
      </c>
      <c r="J59" s="77">
        <f t="shared" si="23"/>
        <v>15000</v>
      </c>
      <c r="K59" s="48"/>
    </row>
    <row r="60" spans="1:11" s="70" customFormat="1" ht="12.75">
      <c r="A60" s="99"/>
      <c r="B60" s="69"/>
      <c r="C60" s="49" t="s">
        <v>17</v>
      </c>
      <c r="D60" s="79" t="s">
        <v>18</v>
      </c>
      <c r="E60" s="33">
        <f t="shared" si="23"/>
        <v>0</v>
      </c>
      <c r="F60" s="33">
        <f t="shared" si="23"/>
        <v>15000</v>
      </c>
      <c r="G60" s="33">
        <f t="shared" si="23"/>
        <v>0</v>
      </c>
      <c r="H60" s="33">
        <f t="shared" si="23"/>
        <v>0</v>
      </c>
      <c r="I60" s="33">
        <f t="shared" si="23"/>
        <v>0</v>
      </c>
      <c r="J60" s="33">
        <f t="shared" si="23"/>
        <v>15000</v>
      </c>
      <c r="K60" s="48"/>
    </row>
    <row r="61" spans="1:11" ht="12.75">
      <c r="A61" s="99"/>
      <c r="B61" s="15"/>
      <c r="C61" s="49"/>
      <c r="D61" s="50" t="s">
        <v>88</v>
      </c>
      <c r="E61" s="48"/>
      <c r="F61" s="48">
        <f>G61+H61+I61+J61</f>
        <v>15000</v>
      </c>
      <c r="G61" s="48"/>
      <c r="H61" s="48"/>
      <c r="I61" s="48"/>
      <c r="J61" s="48">
        <v>15000</v>
      </c>
      <c r="K61" s="48"/>
    </row>
    <row r="62" spans="1:11" ht="12.75">
      <c r="A62" s="99"/>
      <c r="B62" s="101" t="s">
        <v>58</v>
      </c>
      <c r="C62" s="46"/>
      <c r="D62" s="18" t="s">
        <v>59</v>
      </c>
      <c r="E62" s="47">
        <f aca="true" t="shared" si="24" ref="E62:J62">E63+E68+E70+E65</f>
        <v>0</v>
      </c>
      <c r="F62" s="47">
        <f t="shared" si="24"/>
        <v>105200</v>
      </c>
      <c r="G62" s="47">
        <f t="shared" si="24"/>
        <v>12842.77</v>
      </c>
      <c r="H62" s="47">
        <f t="shared" si="24"/>
        <v>52800</v>
      </c>
      <c r="I62" s="47">
        <f t="shared" si="24"/>
        <v>0</v>
      </c>
      <c r="J62" s="47">
        <f t="shared" si="24"/>
        <v>39607.23</v>
      </c>
      <c r="K62" s="47"/>
    </row>
    <row r="63" spans="1:11" ht="12.75">
      <c r="A63" s="99"/>
      <c r="B63" s="99"/>
      <c r="C63" s="51" t="s">
        <v>35</v>
      </c>
      <c r="D63" s="11" t="s">
        <v>60</v>
      </c>
      <c r="E63" s="48">
        <f aca="true" t="shared" si="25" ref="E63:J63">E64</f>
        <v>0</v>
      </c>
      <c r="F63" s="48">
        <f t="shared" si="25"/>
        <v>5000</v>
      </c>
      <c r="G63" s="48">
        <f t="shared" si="25"/>
        <v>0</v>
      </c>
      <c r="H63" s="48">
        <f t="shared" si="25"/>
        <v>5000</v>
      </c>
      <c r="I63" s="48">
        <f t="shared" si="25"/>
        <v>0</v>
      </c>
      <c r="J63" s="48">
        <f t="shared" si="25"/>
        <v>0</v>
      </c>
      <c r="K63" s="48"/>
    </row>
    <row r="64" spans="1:11" ht="12.75">
      <c r="A64" s="99"/>
      <c r="B64" s="99"/>
      <c r="C64" s="51"/>
      <c r="D64" s="11" t="s">
        <v>89</v>
      </c>
      <c r="E64" s="48"/>
      <c r="F64" s="48">
        <f>G64+H64+I64+J64</f>
        <v>5000</v>
      </c>
      <c r="G64" s="48"/>
      <c r="H64" s="48">
        <v>5000</v>
      </c>
      <c r="I64" s="34"/>
      <c r="J64" s="48"/>
      <c r="K64" s="48"/>
    </row>
    <row r="65" spans="1:11" ht="12.75">
      <c r="A65" s="99"/>
      <c r="B65" s="99"/>
      <c r="C65" s="51" t="s">
        <v>26</v>
      </c>
      <c r="D65" s="11" t="s">
        <v>18</v>
      </c>
      <c r="E65" s="48">
        <f aca="true" t="shared" si="26" ref="E65:J65">E66+E67</f>
        <v>0</v>
      </c>
      <c r="F65" s="48">
        <f t="shared" si="26"/>
        <v>47800</v>
      </c>
      <c r="G65" s="48">
        <f t="shared" si="26"/>
        <v>0</v>
      </c>
      <c r="H65" s="48">
        <f t="shared" si="26"/>
        <v>47800</v>
      </c>
      <c r="I65" s="48">
        <f t="shared" si="26"/>
        <v>0</v>
      </c>
      <c r="J65" s="48">
        <f t="shared" si="26"/>
        <v>0</v>
      </c>
      <c r="K65" s="48"/>
    </row>
    <row r="66" spans="1:11" ht="12.75">
      <c r="A66" s="99"/>
      <c r="B66" s="99"/>
      <c r="C66" s="51"/>
      <c r="D66" s="11" t="s">
        <v>80</v>
      </c>
      <c r="E66" s="48"/>
      <c r="F66" s="48">
        <f>G66+H66+I66+J66</f>
        <v>9800</v>
      </c>
      <c r="G66" s="48"/>
      <c r="H66" s="48">
        <v>9800</v>
      </c>
      <c r="I66" s="30"/>
      <c r="J66" s="48"/>
      <c r="K66" s="48"/>
    </row>
    <row r="67" spans="1:11" ht="12.75">
      <c r="A67" s="99"/>
      <c r="B67" s="99"/>
      <c r="C67" s="51"/>
      <c r="D67" s="11" t="s">
        <v>85</v>
      </c>
      <c r="E67" s="48"/>
      <c r="F67" s="48">
        <v>38000</v>
      </c>
      <c r="G67" s="48"/>
      <c r="H67" s="48">
        <v>38000</v>
      </c>
      <c r="I67" s="30"/>
      <c r="J67" s="48"/>
      <c r="K67" s="48"/>
    </row>
    <row r="68" spans="1:11" ht="12.75">
      <c r="A68" s="99"/>
      <c r="B68" s="99"/>
      <c r="C68" s="51" t="s">
        <v>61</v>
      </c>
      <c r="D68" s="11" t="s">
        <v>60</v>
      </c>
      <c r="E68" s="48">
        <f aca="true" t="shared" si="27" ref="E68:J68">E69</f>
        <v>0</v>
      </c>
      <c r="F68" s="48">
        <f t="shared" si="27"/>
        <v>39558.48</v>
      </c>
      <c r="G68" s="48">
        <f t="shared" si="27"/>
        <v>0</v>
      </c>
      <c r="H68" s="48">
        <f t="shared" si="27"/>
        <v>0</v>
      </c>
      <c r="I68" s="48">
        <f t="shared" si="27"/>
        <v>0</v>
      </c>
      <c r="J68" s="48">
        <f t="shared" si="27"/>
        <v>39607.23</v>
      </c>
      <c r="K68" s="48"/>
    </row>
    <row r="69" spans="1:11" ht="12.75">
      <c r="A69" s="99"/>
      <c r="B69" s="99"/>
      <c r="C69" s="51"/>
      <c r="D69" s="11" t="s">
        <v>87</v>
      </c>
      <c r="E69" s="48">
        <v>0</v>
      </c>
      <c r="F69" s="48">
        <v>39558.48</v>
      </c>
      <c r="G69" s="48"/>
      <c r="H69" s="48"/>
      <c r="I69" s="30">
        <v>0</v>
      </c>
      <c r="J69" s="48">
        <v>39607.23</v>
      </c>
      <c r="K69" s="48"/>
    </row>
    <row r="70" spans="1:11" ht="12.75">
      <c r="A70" s="99"/>
      <c r="B70" s="99"/>
      <c r="C70" s="51" t="s">
        <v>62</v>
      </c>
      <c r="D70" s="11" t="s">
        <v>60</v>
      </c>
      <c r="E70" s="48">
        <f aca="true" t="shared" si="28" ref="E70:J70">E71</f>
        <v>0</v>
      </c>
      <c r="F70" s="48">
        <f t="shared" si="28"/>
        <v>12841.52</v>
      </c>
      <c r="G70" s="48">
        <f t="shared" si="28"/>
        <v>12842.77</v>
      </c>
      <c r="H70" s="48">
        <f t="shared" si="28"/>
        <v>0</v>
      </c>
      <c r="I70" s="48">
        <f t="shared" si="28"/>
        <v>0</v>
      </c>
      <c r="J70" s="48">
        <f t="shared" si="28"/>
        <v>0</v>
      </c>
      <c r="K70" s="48"/>
    </row>
    <row r="71" spans="1:11" ht="12.75">
      <c r="A71" s="100"/>
      <c r="B71" s="100"/>
      <c r="C71" s="51"/>
      <c r="D71" s="72" t="s">
        <v>87</v>
      </c>
      <c r="E71" s="73">
        <v>0</v>
      </c>
      <c r="F71" s="73">
        <v>12841.52</v>
      </c>
      <c r="G71" s="73">
        <v>12842.77</v>
      </c>
      <c r="H71" s="73">
        <v>0</v>
      </c>
      <c r="I71" s="30"/>
      <c r="J71" s="73"/>
      <c r="K71" s="48"/>
    </row>
    <row r="72" spans="1:11" ht="18" customHeight="1">
      <c r="A72" s="101" t="s">
        <v>63</v>
      </c>
      <c r="B72" s="46"/>
      <c r="C72" s="46"/>
      <c r="D72" s="13" t="s">
        <v>64</v>
      </c>
      <c r="E72" s="77">
        <f aca="true" t="shared" si="29" ref="E72:K72">E73+E83</f>
        <v>2701855.61</v>
      </c>
      <c r="F72" s="77">
        <f t="shared" si="29"/>
        <v>362600</v>
      </c>
      <c r="G72" s="77">
        <f t="shared" si="29"/>
        <v>0</v>
      </c>
      <c r="H72" s="77">
        <f t="shared" si="29"/>
        <v>134920</v>
      </c>
      <c r="I72" s="77">
        <f t="shared" si="29"/>
        <v>227680</v>
      </c>
      <c r="J72" s="77">
        <f t="shared" si="29"/>
        <v>0</v>
      </c>
      <c r="K72" s="77">
        <f t="shared" si="29"/>
        <v>0</v>
      </c>
    </row>
    <row r="73" spans="1:11" ht="12.75">
      <c r="A73" s="99"/>
      <c r="B73" s="101" t="s">
        <v>65</v>
      </c>
      <c r="C73" s="46"/>
      <c r="D73" s="18" t="s">
        <v>66</v>
      </c>
      <c r="E73" s="77">
        <f aca="true" t="shared" si="30" ref="E73:K73">E74+E76+E78+E81</f>
        <v>2455855.61</v>
      </c>
      <c r="F73" s="77">
        <f t="shared" si="30"/>
        <v>362600</v>
      </c>
      <c r="G73" s="77">
        <f t="shared" si="30"/>
        <v>0</v>
      </c>
      <c r="H73" s="77">
        <f t="shared" si="30"/>
        <v>134920</v>
      </c>
      <c r="I73" s="77">
        <f t="shared" si="30"/>
        <v>227680</v>
      </c>
      <c r="J73" s="77">
        <f t="shared" si="30"/>
        <v>0</v>
      </c>
      <c r="K73" s="47">
        <f t="shared" si="30"/>
        <v>0</v>
      </c>
    </row>
    <row r="74" spans="1:11" ht="12.75">
      <c r="A74" s="99"/>
      <c r="B74" s="102"/>
      <c r="C74" s="53" t="s">
        <v>26</v>
      </c>
      <c r="D74" s="52" t="s">
        <v>54</v>
      </c>
      <c r="E74" s="19">
        <f aca="true" t="shared" si="31" ref="E74:J74">E75</f>
        <v>0</v>
      </c>
      <c r="F74" s="19">
        <f t="shared" si="31"/>
        <v>350100</v>
      </c>
      <c r="G74" s="19">
        <f t="shared" si="31"/>
        <v>0</v>
      </c>
      <c r="H74" s="19">
        <f t="shared" si="31"/>
        <v>122420</v>
      </c>
      <c r="I74" s="19">
        <f t="shared" si="31"/>
        <v>227680</v>
      </c>
      <c r="J74" s="19">
        <f t="shared" si="31"/>
        <v>0</v>
      </c>
      <c r="K74" s="47"/>
    </row>
    <row r="75" spans="1:11" ht="12.75">
      <c r="A75" s="99"/>
      <c r="B75" s="102"/>
      <c r="C75" s="53"/>
      <c r="D75" s="52" t="s">
        <v>86</v>
      </c>
      <c r="E75" s="47">
        <v>0</v>
      </c>
      <c r="F75" s="47">
        <v>350100</v>
      </c>
      <c r="G75" s="47"/>
      <c r="H75" s="47">
        <v>122420</v>
      </c>
      <c r="I75" s="47">
        <v>227680</v>
      </c>
      <c r="J75" s="47"/>
      <c r="K75" s="47"/>
    </row>
    <row r="76" spans="1:11" ht="12.75">
      <c r="A76" s="99"/>
      <c r="B76" s="99"/>
      <c r="C76" s="20" t="s">
        <v>17</v>
      </c>
      <c r="D76" s="11" t="s">
        <v>54</v>
      </c>
      <c r="E76" s="48">
        <f aca="true" t="shared" si="32" ref="E76:J76">E77</f>
        <v>819104.6</v>
      </c>
      <c r="F76" s="48">
        <f t="shared" si="32"/>
        <v>0</v>
      </c>
      <c r="G76" s="48">
        <f t="shared" si="32"/>
        <v>0</v>
      </c>
      <c r="H76" s="48">
        <f t="shared" si="32"/>
        <v>0</v>
      </c>
      <c r="I76" s="48">
        <f t="shared" si="32"/>
        <v>0</v>
      </c>
      <c r="J76" s="48">
        <f t="shared" si="32"/>
        <v>0</v>
      </c>
      <c r="K76" s="48"/>
    </row>
    <row r="77" spans="1:11" ht="22.5">
      <c r="A77" s="99"/>
      <c r="B77" s="99"/>
      <c r="C77" s="35"/>
      <c r="D77" s="11" t="s">
        <v>67</v>
      </c>
      <c r="E77" s="48">
        <v>819104.6</v>
      </c>
      <c r="F77" s="48">
        <f>G77+H77+I77+J77</f>
        <v>0</v>
      </c>
      <c r="G77" s="48"/>
      <c r="H77" s="48"/>
      <c r="I77" s="34"/>
      <c r="J77" s="48"/>
      <c r="K77" s="48"/>
    </row>
    <row r="78" spans="1:11" ht="12.75">
      <c r="A78" s="99"/>
      <c r="B78" s="99"/>
      <c r="C78" s="20" t="s">
        <v>21</v>
      </c>
      <c r="D78" s="11" t="s">
        <v>54</v>
      </c>
      <c r="E78" s="48">
        <f aca="true" t="shared" si="33" ref="E78:J78">E79+E80</f>
        <v>1636751.01</v>
      </c>
      <c r="F78" s="48">
        <f t="shared" si="33"/>
        <v>7000</v>
      </c>
      <c r="G78" s="48">
        <f t="shared" si="33"/>
        <v>0</v>
      </c>
      <c r="H78" s="48">
        <f t="shared" si="33"/>
        <v>7000</v>
      </c>
      <c r="I78" s="48">
        <f t="shared" si="33"/>
        <v>0</v>
      </c>
      <c r="J78" s="48">
        <f t="shared" si="33"/>
        <v>0</v>
      </c>
      <c r="K78" s="48"/>
    </row>
    <row r="79" spans="1:11" ht="22.5">
      <c r="A79" s="99"/>
      <c r="B79" s="99"/>
      <c r="C79" s="22"/>
      <c r="D79" s="72" t="s">
        <v>67</v>
      </c>
      <c r="E79" s="73">
        <v>1636751.01</v>
      </c>
      <c r="F79" s="73"/>
      <c r="G79" s="73"/>
      <c r="H79" s="73"/>
      <c r="I79" s="21"/>
      <c r="J79" s="73"/>
      <c r="K79" s="48"/>
    </row>
    <row r="80" spans="1:11" ht="22.5">
      <c r="A80" s="99"/>
      <c r="B80" s="99"/>
      <c r="C80" s="22"/>
      <c r="D80" s="72" t="s">
        <v>92</v>
      </c>
      <c r="E80" s="21"/>
      <c r="F80" s="21">
        <f>G80+H80+I80+J80</f>
        <v>7000</v>
      </c>
      <c r="G80" s="21"/>
      <c r="H80" s="21">
        <v>7000</v>
      </c>
      <c r="I80" s="21"/>
      <c r="J80" s="21"/>
      <c r="K80" s="48"/>
    </row>
    <row r="81" spans="1:11" ht="12.75">
      <c r="A81" s="99"/>
      <c r="B81" s="99"/>
      <c r="C81" s="75" t="s">
        <v>35</v>
      </c>
      <c r="D81" s="39" t="s">
        <v>84</v>
      </c>
      <c r="E81" s="66"/>
      <c r="F81" s="66">
        <f>G81+H81+I81+J81</f>
        <v>5500</v>
      </c>
      <c r="G81" s="66"/>
      <c r="H81" s="66">
        <v>5500</v>
      </c>
      <c r="I81" s="66"/>
      <c r="J81" s="66"/>
      <c r="K81" s="48"/>
    </row>
    <row r="82" spans="1:11" ht="12.75">
      <c r="A82" s="100"/>
      <c r="B82" s="100"/>
      <c r="C82" s="75"/>
      <c r="D82" s="64" t="s">
        <v>83</v>
      </c>
      <c r="E82" s="65"/>
      <c r="F82" s="67">
        <v>5500</v>
      </c>
      <c r="G82" s="28"/>
      <c r="H82" s="28">
        <v>5500</v>
      </c>
      <c r="I82" s="34"/>
      <c r="J82" s="28"/>
      <c r="K82" s="48"/>
    </row>
    <row r="83" spans="1:11" ht="12.75">
      <c r="A83" s="15"/>
      <c r="B83" s="91">
        <v>90095</v>
      </c>
      <c r="C83" s="38"/>
      <c r="D83" s="89" t="s">
        <v>48</v>
      </c>
      <c r="E83" s="90">
        <f aca="true" t="shared" si="34" ref="E83:J83">E84+E86</f>
        <v>246000</v>
      </c>
      <c r="F83" s="90">
        <f t="shared" si="34"/>
        <v>0</v>
      </c>
      <c r="G83" s="90">
        <f t="shared" si="34"/>
        <v>0</v>
      </c>
      <c r="H83" s="90">
        <f t="shared" si="34"/>
        <v>0</v>
      </c>
      <c r="I83" s="90">
        <f t="shared" si="34"/>
        <v>0</v>
      </c>
      <c r="J83" s="90">
        <f t="shared" si="34"/>
        <v>0</v>
      </c>
      <c r="K83" s="47"/>
    </row>
    <row r="84" spans="1:11" ht="12.75">
      <c r="A84" s="15"/>
      <c r="B84" s="31"/>
      <c r="C84" s="22" t="s">
        <v>17</v>
      </c>
      <c r="D84" s="11" t="s">
        <v>54</v>
      </c>
      <c r="E84" s="67">
        <f aca="true" t="shared" si="35" ref="E84:J84">E85</f>
        <v>160000</v>
      </c>
      <c r="F84" s="67">
        <f t="shared" si="35"/>
        <v>0</v>
      </c>
      <c r="G84" s="67">
        <f t="shared" si="35"/>
        <v>0</v>
      </c>
      <c r="H84" s="67">
        <f t="shared" si="35"/>
        <v>0</v>
      </c>
      <c r="I84" s="67">
        <f t="shared" si="35"/>
        <v>0</v>
      </c>
      <c r="J84" s="67">
        <f t="shared" si="35"/>
        <v>0</v>
      </c>
      <c r="K84" s="48"/>
    </row>
    <row r="85" spans="1:11" ht="12.75">
      <c r="A85" s="15"/>
      <c r="B85" s="31"/>
      <c r="C85" s="22"/>
      <c r="D85" s="88" t="s">
        <v>95</v>
      </c>
      <c r="E85" s="67">
        <v>160000</v>
      </c>
      <c r="F85" s="67"/>
      <c r="G85" s="28"/>
      <c r="H85" s="28"/>
      <c r="I85" s="34"/>
      <c r="J85" s="28"/>
      <c r="K85" s="48"/>
    </row>
    <row r="86" spans="1:11" ht="12.75">
      <c r="A86" s="15"/>
      <c r="B86" s="31"/>
      <c r="C86" s="22" t="s">
        <v>21</v>
      </c>
      <c r="D86" s="11" t="s">
        <v>54</v>
      </c>
      <c r="E86" s="67">
        <f aca="true" t="shared" si="36" ref="E86:J86">E87</f>
        <v>86000</v>
      </c>
      <c r="F86" s="67">
        <f t="shared" si="36"/>
        <v>0</v>
      </c>
      <c r="G86" s="67">
        <f t="shared" si="36"/>
        <v>0</v>
      </c>
      <c r="H86" s="67">
        <f t="shared" si="36"/>
        <v>0</v>
      </c>
      <c r="I86" s="67">
        <f t="shared" si="36"/>
        <v>0</v>
      </c>
      <c r="J86" s="67">
        <f t="shared" si="36"/>
        <v>0</v>
      </c>
      <c r="K86" s="48"/>
    </row>
    <row r="87" spans="1:11" ht="12.75">
      <c r="A87" s="15"/>
      <c r="B87" s="31"/>
      <c r="C87" s="22"/>
      <c r="D87" s="88" t="s">
        <v>96</v>
      </c>
      <c r="E87" s="67">
        <v>86000</v>
      </c>
      <c r="F87" s="67"/>
      <c r="G87" s="28"/>
      <c r="H87" s="28"/>
      <c r="I87" s="34"/>
      <c r="J87" s="28"/>
      <c r="K87" s="48"/>
    </row>
    <row r="88" spans="1:11" ht="12.75">
      <c r="A88" s="101" t="s">
        <v>68</v>
      </c>
      <c r="B88" s="46"/>
      <c r="C88" s="17"/>
      <c r="D88" s="74" t="s">
        <v>69</v>
      </c>
      <c r="E88" s="77">
        <f aca="true" t="shared" si="37" ref="E88:J88">E95+E89</f>
        <v>69802.99</v>
      </c>
      <c r="F88" s="77">
        <f t="shared" si="37"/>
        <v>77225</v>
      </c>
      <c r="G88" s="77">
        <f t="shared" si="37"/>
        <v>0</v>
      </c>
      <c r="H88" s="77">
        <f t="shared" si="37"/>
        <v>77225</v>
      </c>
      <c r="I88" s="77">
        <f t="shared" si="37"/>
        <v>0</v>
      </c>
      <c r="J88" s="77">
        <f t="shared" si="37"/>
        <v>0</v>
      </c>
      <c r="K88" s="47"/>
    </row>
    <row r="89" spans="1:11" ht="12.75">
      <c r="A89" s="102"/>
      <c r="B89" s="53" t="s">
        <v>70</v>
      </c>
      <c r="C89" s="46"/>
      <c r="D89" s="18" t="s">
        <v>71</v>
      </c>
      <c r="E89" s="77">
        <f aca="true" t="shared" si="38" ref="E89:J89">E90+E92</f>
        <v>0</v>
      </c>
      <c r="F89" s="77">
        <f t="shared" si="38"/>
        <v>77225</v>
      </c>
      <c r="G89" s="77">
        <f t="shared" si="38"/>
        <v>0</v>
      </c>
      <c r="H89" s="77">
        <f t="shared" si="38"/>
        <v>77225</v>
      </c>
      <c r="I89" s="77">
        <f t="shared" si="38"/>
        <v>0</v>
      </c>
      <c r="J89" s="77">
        <f t="shared" si="38"/>
        <v>0</v>
      </c>
      <c r="K89" s="47"/>
    </row>
    <row r="90" spans="1:11" ht="12.75">
      <c r="A90" s="102"/>
      <c r="B90" s="53"/>
      <c r="C90" s="46" t="s">
        <v>26</v>
      </c>
      <c r="D90" s="11" t="s">
        <v>54</v>
      </c>
      <c r="E90" s="33">
        <f aca="true" t="shared" si="39" ref="E90:J90">E91</f>
        <v>0</v>
      </c>
      <c r="F90" s="33">
        <f t="shared" si="39"/>
        <v>68000</v>
      </c>
      <c r="G90" s="33">
        <f t="shared" si="39"/>
        <v>0</v>
      </c>
      <c r="H90" s="33">
        <f t="shared" si="39"/>
        <v>68000</v>
      </c>
      <c r="I90" s="33">
        <f t="shared" si="39"/>
        <v>0</v>
      </c>
      <c r="J90" s="19">
        <f t="shared" si="39"/>
        <v>0</v>
      </c>
      <c r="K90" s="47"/>
    </row>
    <row r="91" spans="1:11" ht="12.75">
      <c r="A91" s="102"/>
      <c r="B91" s="53"/>
      <c r="C91" s="46"/>
      <c r="D91" s="11" t="s">
        <v>72</v>
      </c>
      <c r="E91" s="48"/>
      <c r="F91" s="48">
        <f>G91+H91+I91+J91</f>
        <v>68000</v>
      </c>
      <c r="G91" s="48"/>
      <c r="H91" s="48">
        <v>68000</v>
      </c>
      <c r="I91" s="48"/>
      <c r="J91" s="47"/>
      <c r="K91" s="47"/>
    </row>
    <row r="92" spans="1:11" ht="12.75">
      <c r="A92" s="102"/>
      <c r="B92" s="53"/>
      <c r="C92" s="46" t="s">
        <v>21</v>
      </c>
      <c r="D92" s="11" t="s">
        <v>54</v>
      </c>
      <c r="E92" s="47">
        <f aca="true" t="shared" si="40" ref="E92:J92">E93+E94</f>
        <v>0</v>
      </c>
      <c r="F92" s="47">
        <f t="shared" si="40"/>
        <v>9225</v>
      </c>
      <c r="G92" s="47">
        <f t="shared" si="40"/>
        <v>0</v>
      </c>
      <c r="H92" s="47">
        <f t="shared" si="40"/>
        <v>9225</v>
      </c>
      <c r="I92" s="47">
        <f t="shared" si="40"/>
        <v>0</v>
      </c>
      <c r="J92" s="47">
        <f t="shared" si="40"/>
        <v>0</v>
      </c>
      <c r="K92" s="47"/>
    </row>
    <row r="93" spans="1:11" ht="12.75">
      <c r="A93" s="102"/>
      <c r="B93" s="53"/>
      <c r="C93" s="46"/>
      <c r="D93" s="11" t="s">
        <v>72</v>
      </c>
      <c r="E93" s="47"/>
      <c r="F93" s="48">
        <f>G93+H93+I93+J93</f>
        <v>0</v>
      </c>
      <c r="G93" s="48">
        <v>0</v>
      </c>
      <c r="H93" s="48"/>
      <c r="I93" s="47"/>
      <c r="J93" s="47"/>
      <c r="K93" s="47"/>
    </row>
    <row r="94" spans="1:11" ht="22.5">
      <c r="A94" s="102"/>
      <c r="B94" s="53"/>
      <c r="C94" s="46"/>
      <c r="D94" s="72" t="s">
        <v>82</v>
      </c>
      <c r="E94" s="81"/>
      <c r="F94" s="73">
        <f>G94+H94+I94+J94</f>
        <v>9225</v>
      </c>
      <c r="G94" s="73"/>
      <c r="H94" s="73">
        <v>9225</v>
      </c>
      <c r="I94" s="81"/>
      <c r="J94" s="81"/>
      <c r="K94" s="47"/>
    </row>
    <row r="95" spans="1:11" ht="12.75">
      <c r="A95" s="99"/>
      <c r="B95" s="16" t="s">
        <v>73</v>
      </c>
      <c r="C95" s="46"/>
      <c r="D95" s="18" t="s">
        <v>48</v>
      </c>
      <c r="E95" s="77">
        <f aca="true" t="shared" si="41" ref="E95:J95">E96+E98</f>
        <v>69802.99</v>
      </c>
      <c r="F95" s="77">
        <f t="shared" si="41"/>
        <v>0</v>
      </c>
      <c r="G95" s="77">
        <f t="shared" si="41"/>
        <v>0</v>
      </c>
      <c r="H95" s="77">
        <f t="shared" si="41"/>
        <v>0</v>
      </c>
      <c r="I95" s="77">
        <f t="shared" si="41"/>
        <v>0</v>
      </c>
      <c r="J95" s="77">
        <f t="shared" si="41"/>
        <v>0</v>
      </c>
      <c r="K95" s="47"/>
    </row>
    <row r="96" spans="1:11" ht="12.75">
      <c r="A96" s="99"/>
      <c r="B96" s="15"/>
      <c r="C96" s="54">
        <v>6057</v>
      </c>
      <c r="D96" s="11" t="s">
        <v>54</v>
      </c>
      <c r="E96" s="28">
        <f aca="true" t="shared" si="42" ref="E96:J96">E97</f>
        <v>59332.54</v>
      </c>
      <c r="F96" s="28">
        <f t="shared" si="42"/>
        <v>0</v>
      </c>
      <c r="G96" s="28">
        <f t="shared" si="42"/>
        <v>0</v>
      </c>
      <c r="H96" s="28">
        <f t="shared" si="42"/>
        <v>0</v>
      </c>
      <c r="I96" s="28">
        <f t="shared" si="42"/>
        <v>0</v>
      </c>
      <c r="J96" s="28">
        <f t="shared" si="42"/>
        <v>0</v>
      </c>
      <c r="K96" s="28"/>
    </row>
    <row r="97" spans="1:11" ht="24">
      <c r="A97" s="99"/>
      <c r="B97" s="15"/>
      <c r="C97" s="54"/>
      <c r="D97" s="55" t="s">
        <v>74</v>
      </c>
      <c r="E97" s="28">
        <v>59332.54</v>
      </c>
      <c r="F97" s="28">
        <f>G97+H97+I97+J97</f>
        <v>0</v>
      </c>
      <c r="G97" s="28"/>
      <c r="H97" s="28"/>
      <c r="I97" s="28"/>
      <c r="J97" s="28"/>
      <c r="K97" s="28"/>
    </row>
    <row r="98" spans="1:11" ht="12.75">
      <c r="A98" s="99"/>
      <c r="B98" s="15"/>
      <c r="C98" s="54">
        <v>6059</v>
      </c>
      <c r="D98" s="11" t="s">
        <v>54</v>
      </c>
      <c r="E98" s="28">
        <f aca="true" t="shared" si="43" ref="E98:J98">E99</f>
        <v>10470.45</v>
      </c>
      <c r="F98" s="28">
        <f t="shared" si="43"/>
        <v>0</v>
      </c>
      <c r="G98" s="28">
        <f t="shared" si="43"/>
        <v>0</v>
      </c>
      <c r="H98" s="28">
        <f t="shared" si="43"/>
        <v>0</v>
      </c>
      <c r="I98" s="28">
        <f t="shared" si="43"/>
        <v>0</v>
      </c>
      <c r="J98" s="28">
        <f t="shared" si="43"/>
        <v>0</v>
      </c>
      <c r="K98" s="28"/>
    </row>
    <row r="99" spans="1:11" ht="24">
      <c r="A99" s="103"/>
      <c r="B99" s="56"/>
      <c r="C99" s="54"/>
      <c r="D99" s="55" t="s">
        <v>74</v>
      </c>
      <c r="E99" s="28">
        <v>10470.45</v>
      </c>
      <c r="F99" s="28">
        <f>G99+H99+I99+J99</f>
        <v>0</v>
      </c>
      <c r="G99" s="28"/>
      <c r="H99" s="28"/>
      <c r="I99" s="28"/>
      <c r="J99" s="28"/>
      <c r="K99" s="28"/>
    </row>
    <row r="100" spans="1:11" ht="12.75">
      <c r="A100" s="57"/>
      <c r="B100" s="57"/>
      <c r="C100" s="57"/>
      <c r="D100" s="57" t="s">
        <v>75</v>
      </c>
      <c r="E100" s="58">
        <f aca="true" t="shared" si="44" ref="E100:J100">E5+E19+E32+E40+E44+E53+E72+E88</f>
        <v>4061868.45</v>
      </c>
      <c r="F100" s="58">
        <f t="shared" si="44"/>
        <v>1639062.5899999999</v>
      </c>
      <c r="G100" s="58">
        <f t="shared" si="44"/>
        <v>61724.47</v>
      </c>
      <c r="H100" s="58">
        <f t="shared" si="44"/>
        <v>1069879.8900000001</v>
      </c>
      <c r="I100" s="58">
        <f t="shared" si="44"/>
        <v>319842</v>
      </c>
      <c r="J100" s="58">
        <f t="shared" si="44"/>
        <v>187666.23</v>
      </c>
      <c r="K100" s="58"/>
    </row>
    <row r="101" spans="1:11" ht="12.75">
      <c r="A101" s="59"/>
      <c r="B101" s="59"/>
      <c r="C101" s="59"/>
      <c r="D101" s="60" t="s">
        <v>76</v>
      </c>
      <c r="E101" s="61"/>
      <c r="F101" s="61"/>
      <c r="G101" s="104">
        <f>G100+H100+I100+J100</f>
        <v>1639112.59</v>
      </c>
      <c r="H101" s="105"/>
      <c r="I101" s="105"/>
      <c r="J101" s="105"/>
      <c r="K101" s="59"/>
    </row>
    <row r="102" spans="1:11" ht="12.75">
      <c r="A102" s="59"/>
      <c r="B102" s="59"/>
      <c r="C102" s="59"/>
      <c r="D102" s="60" t="s">
        <v>77</v>
      </c>
      <c r="E102" s="106">
        <f>E100+F100</f>
        <v>5700931.04</v>
      </c>
      <c r="F102" s="107"/>
      <c r="G102" s="61"/>
      <c r="H102" s="61"/>
      <c r="I102" s="61"/>
      <c r="J102" s="61"/>
      <c r="K102" s="59"/>
    </row>
    <row r="104" spans="4:5" ht="12.75">
      <c r="D104" s="62"/>
      <c r="E104" s="63"/>
    </row>
  </sheetData>
  <sheetProtection/>
  <mergeCells count="20">
    <mergeCell ref="A88:A99"/>
    <mergeCell ref="G101:J101"/>
    <mergeCell ref="E102:F102"/>
    <mergeCell ref="A53:A71"/>
    <mergeCell ref="B54:B57"/>
    <mergeCell ref="B62:B71"/>
    <mergeCell ref="A72:A82"/>
    <mergeCell ref="B73:B82"/>
    <mergeCell ref="A32:A39"/>
    <mergeCell ref="B33:B39"/>
    <mergeCell ref="A40:A43"/>
    <mergeCell ref="B41:B43"/>
    <mergeCell ref="A44:A52"/>
    <mergeCell ref="B45:B47"/>
    <mergeCell ref="E1:E3"/>
    <mergeCell ref="G2:J2"/>
    <mergeCell ref="A5:A18"/>
    <mergeCell ref="B6:B18"/>
    <mergeCell ref="A19:A29"/>
    <mergeCell ref="B20:B29"/>
  </mergeCells>
  <printOptions/>
  <pageMargins left="0.48" right="0.23" top="0.47" bottom="0.23" header="0.19" footer="0.18"/>
  <pageSetup horizontalDpi="600" verticalDpi="600" orientation="landscape" paperSize="9" r:id="rId1"/>
  <headerFooter alignWithMargins="0">
    <oddHeader>&amp;CZał. Nr 3 do Uchwały Rady Miejskiej w Jezioranach Nr XXV/222 /2013 z dnia 30.07.2013 WYDATKI INWESTYCYJNE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urzad</cp:lastModifiedBy>
  <cp:lastPrinted>2013-07-30T12:54:45Z</cp:lastPrinted>
  <dcterms:created xsi:type="dcterms:W3CDTF">1997-02-26T13:46:56Z</dcterms:created>
  <dcterms:modified xsi:type="dcterms:W3CDTF">2013-07-31T11:17:48Z</dcterms:modified>
  <cp:category/>
  <cp:version/>
  <cp:contentType/>
  <cp:contentStatus/>
</cp:coreProperties>
</file>