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<sst xmlns="http://schemas.openxmlformats.org/spreadsheetml/2006/main" count="102" uniqueCount="91">
  <si>
    <t>Przychody i rozchody gminy w roku 2013</t>
  </si>
  <si>
    <t>L.p.</t>
  </si>
  <si>
    <t>Treść</t>
  </si>
  <si>
    <t>Klasyfikacja</t>
  </si>
  <si>
    <t xml:space="preserve">budżet       2013 </t>
  </si>
  <si>
    <t>UR XXII   z 6.03.2013</t>
  </si>
  <si>
    <t>UR XXIII/212 /2013 z dnia 24.04.2013</t>
  </si>
  <si>
    <t>§</t>
  </si>
  <si>
    <t>29.12.2012</t>
  </si>
  <si>
    <t>6.03.2013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</si>
  <si>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</si>
  <si>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</si>
  <si>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</si>
  <si>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</si>
  <si>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</si>
  <si>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</si>
  <si>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</si>
  <si>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</si>
  <si>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</si>
  <si>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</si>
  <si>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</si>
  <si>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r>
      <t xml:space="preserve">Kredyty </t>
    </r>
    <r>
      <rPr>
        <b/>
        <sz val="8"/>
        <rFont val="Arial"/>
        <family val="2"/>
      </rPr>
      <t xml:space="preserve">UE </t>
    </r>
  </si>
  <si>
    <t>3.</t>
  </si>
  <si>
    <t>Pożyczki   UE  BGK</t>
  </si>
  <si>
    <t>4.</t>
  </si>
  <si>
    <t>Pożyczki na finansowanie zadań realizowanych z udziałem środków pocho dzących z budżetu  UE</t>
  </si>
  <si>
    <t>§ 903</t>
  </si>
  <si>
    <t xml:space="preserve">Razem kredyty i pożyczki </t>
  </si>
  <si>
    <t xml:space="preserve">w tym kred i poż UE </t>
  </si>
  <si>
    <t>5.</t>
  </si>
  <si>
    <t>Spłaty pożyczek udzielonych</t>
  </si>
  <si>
    <t>§ 951</t>
  </si>
  <si>
    <t>6.</t>
  </si>
  <si>
    <t>Prywatyzacja majątku j.s.t.</t>
  </si>
  <si>
    <t xml:space="preserve">§ 941 do 944 </t>
  </si>
  <si>
    <t>7.</t>
  </si>
  <si>
    <t>Nadwyżka budżetu z lat ubiegłych</t>
  </si>
  <si>
    <t>§ 957</t>
  </si>
  <si>
    <t>8.</t>
  </si>
  <si>
    <t>Obligacje skarbowe</t>
  </si>
  <si>
    <t>§ 911</t>
  </si>
  <si>
    <t>9.</t>
  </si>
  <si>
    <t>Inne papiery wartościowe</t>
  </si>
  <si>
    <t>§  931</t>
  </si>
  <si>
    <t>10.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</si>
  <si>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</si>
  <si>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</si>
  <si>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</si>
  <si>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</si>
  <si>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</si>
  <si>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</si>
  <si>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finansowanie zadań reali 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</si>
  <si>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</si>
  <si>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</si>
  <si>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</si>
  <si>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</si>
  <si>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</si>
  <si>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</si>
  <si>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</si>
  <si>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</si>
  <si>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</si>
  <si>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</si>
  <si>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</si>
  <si>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 W rozchodach razem spłaty kredytów  i pożyczek </t>
  </si>
  <si>
    <t>pożyczki udzielone</t>
  </si>
  <si>
    <t xml:space="preserve">spłata kredy-tów i pożyczek </t>
  </si>
  <si>
    <t xml:space="preserve">deficyt </t>
  </si>
  <si>
    <t xml:space="preserve">razem kredyty i pożyczki  </t>
  </si>
  <si>
    <t>w tym kre i poż UE</t>
  </si>
  <si>
    <t>2013 kanaliz Radostowo</t>
  </si>
  <si>
    <t>I</t>
  </si>
  <si>
    <t>ROZCHODY + DEFICYT :</t>
  </si>
  <si>
    <t>II</t>
  </si>
  <si>
    <t>ŹRÓDŁA POKRYCIA I :PRZYCHODY:</t>
  </si>
  <si>
    <t xml:space="preserve">kredyty do zaciagnięcia </t>
  </si>
  <si>
    <r>
      <t xml:space="preserve">kredyty </t>
    </r>
    <r>
      <rPr>
        <b/>
        <i/>
        <sz val="8"/>
        <rFont val="Arial"/>
        <family val="2"/>
      </rPr>
      <t>UE</t>
    </r>
    <r>
      <rPr>
        <i/>
        <sz val="8"/>
        <rFont val="Arial"/>
        <family val="2"/>
      </rPr>
      <t xml:space="preserve"> do zaciągniecia</t>
    </r>
  </si>
  <si>
    <t>razemkredyty do zaciagnięcia (1+2)</t>
  </si>
  <si>
    <r>
      <t xml:space="preserve">pożyczki do zaciągnięcia </t>
    </r>
    <r>
      <rPr>
        <b/>
        <sz val="8"/>
        <rFont val="Arial CE"/>
        <family val="2"/>
      </rPr>
      <t>UE</t>
    </r>
  </si>
  <si>
    <r>
      <t xml:space="preserve">j.w    </t>
    </r>
    <r>
      <rPr>
        <b/>
        <sz val="8"/>
        <rFont val="Arial CE"/>
        <family val="2"/>
      </rPr>
      <t>UE</t>
    </r>
    <r>
      <rPr>
        <sz val="8"/>
        <rFont val="Arial CE"/>
        <family val="0"/>
      </rPr>
      <t xml:space="preserve">  BGK </t>
    </r>
  </si>
  <si>
    <t>razem pożyczki  do zaciagnięcia(5+6)</t>
  </si>
  <si>
    <t>razem pozyczki i kredyty</t>
  </si>
  <si>
    <t xml:space="preserve">środki wolne </t>
  </si>
  <si>
    <t>spłata pożyczek udzielonych</t>
  </si>
  <si>
    <t>razem</t>
  </si>
  <si>
    <t xml:space="preserve">Razem  II  P r z y c h o d y </t>
  </si>
  <si>
    <t>24.04.2013</t>
  </si>
  <si>
    <t>24.06.2013</t>
  </si>
  <si>
    <t>30.07.2013</t>
  </si>
  <si>
    <t>URM XXV/222 /2013</t>
  </si>
  <si>
    <t>Uchwała Rady XXIV/219/2013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</si>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</sst>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i/>
      <sz val="8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i/>
      <sz val="12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4" fontId="7" fillId="0" borderId="13" xfId="0" applyNumberFormat="1" applyFont="1" applyBorder="1" applyAlignment="1">
      <alignment horizontal="righ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4" fontId="4" fillId="0" borderId="26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vertical="center" wrapText="1"/>
    </xf>
    <xf numFmtId="0" fontId="11" fillId="0" borderId="14" xfId="0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6" fillId="0" borderId="14" xfId="0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4" fontId="6" fillId="0" borderId="14" xfId="0" applyNumberFormat="1" applyFont="1" applyBorder="1" applyAlignment="1">
      <alignment horizontal="right" vertical="center"/>
    </xf>
    <xf numFmtId="4" fontId="16" fillId="0" borderId="14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4" fontId="9" fillId="0" borderId="14" xfId="0" applyNumberFormat="1" applyFont="1" applyBorder="1" applyAlignment="1">
      <alignment horizontal="right" vertical="center"/>
    </xf>
    <xf numFmtId="4" fontId="18" fillId="0" borderId="14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4" fontId="13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4" fillId="0" borderId="14" xfId="0" applyNumberFormat="1" applyFont="1" applyBorder="1" applyAlignment="1">
      <alignment horizontal="right" vertical="center"/>
    </xf>
    <xf numFmtId="4" fontId="16" fillId="0" borderId="14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18" fillId="0" borderId="13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4" fontId="4" fillId="0" borderId="14" xfId="0" applyNumberFormat="1" applyFont="1" applyBorder="1" applyAlignment="1">
      <alignment horizontal="right" vertical="center" wrapText="1"/>
    </xf>
    <xf numFmtId="4" fontId="18" fillId="0" borderId="14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6" fillId="0" borderId="13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7" fillId="0" borderId="14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4" fontId="4" fillId="0" borderId="3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7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/>
    </xf>
    <xf numFmtId="4" fontId="6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G46" sqref="G46"/>
    </sheetView>
  </sheetViews>
  <sheetFormatPr defaultColWidth="9.00390625" defaultRowHeight="12.75"/>
  <cols>
    <col min="1" max="1" width="8.75390625" style="1" customWidth="1"/>
    <col min="2" max="2" width="22.375" style="1" customWidth="1"/>
    <col min="3" max="3" width="9.75390625" style="1" customWidth="1"/>
    <col min="4" max="4" width="11.125" style="1" customWidth="1"/>
    <col min="5" max="5" width="11.00390625" style="1" customWidth="1"/>
    <col min="6" max="6" width="12.125" style="2" customWidth="1"/>
    <col min="7" max="8" width="11.125" style="1" customWidth="1"/>
    <col min="9" max="9" width="11.625" style="1" customWidth="1"/>
    <col min="10" max="10" width="12.125" style="1" customWidth="1"/>
    <col min="11" max="11" width="11.75390625" style="1" bestFit="1" customWidth="1"/>
    <col min="12" max="12" width="6.625" style="1" customWidth="1"/>
    <col min="13" max="13" width="10.00390625" style="1" bestFit="1" customWidth="1"/>
    <col min="14" max="14" width="10.875" style="1" customWidth="1"/>
    <col min="15" max="16384" width="9.125" style="1" customWidth="1"/>
  </cols>
  <sheetData>
    <row r="1" ht="9.75" customHeight="1">
      <c r="J1" s="67"/>
    </row>
    <row r="2" spans="1:10" ht="12.75">
      <c r="A2" s="130" t="s">
        <v>0</v>
      </c>
      <c r="B2" s="130"/>
      <c r="C2" s="130"/>
      <c r="D2" s="130"/>
      <c r="J2" s="67"/>
    </row>
    <row r="3" spans="6:10" ht="0.75" customHeight="1">
      <c r="F3" s="3"/>
      <c r="G3" s="4"/>
      <c r="J3" s="67"/>
    </row>
    <row r="4" spans="1:9" ht="37.5" customHeight="1">
      <c r="A4" s="5" t="s">
        <v>1</v>
      </c>
      <c r="B4" s="6" t="s">
        <v>2</v>
      </c>
      <c r="C4" s="7" t="s">
        <v>3</v>
      </c>
      <c r="D4" s="8" t="s">
        <v>4</v>
      </c>
      <c r="E4" s="9" t="s">
        <v>5</v>
      </c>
      <c r="F4" s="8" t="s">
        <v>6</v>
      </c>
      <c r="G4" s="90" t="s">
        <v>89</v>
      </c>
      <c r="H4" s="110" t="s">
        <v>88</v>
      </c>
      <c r="I4" s="113"/>
    </row>
    <row r="5" spans="1:9" ht="13.5" customHeight="1">
      <c r="A5" s="10"/>
      <c r="B5" s="11"/>
      <c r="C5" s="106" t="s">
        <v>7</v>
      </c>
      <c r="D5" s="12" t="s">
        <v>8</v>
      </c>
      <c r="E5" s="13" t="s">
        <v>9</v>
      </c>
      <c r="F5" s="14" t="s">
        <v>85</v>
      </c>
      <c r="G5" s="89" t="s">
        <v>86</v>
      </c>
      <c r="H5" s="89" t="s">
        <v>87</v>
      </c>
      <c r="I5" s="114"/>
    </row>
    <row r="6" spans="1:9" ht="9.75" customHeight="1" thickBot="1">
      <c r="A6" s="94">
        <v>1</v>
      </c>
      <c r="B6" s="95">
        <v>2</v>
      </c>
      <c r="C6" s="96">
        <v>3</v>
      </c>
      <c r="D6" s="97">
        <v>4</v>
      </c>
      <c r="E6" s="98">
        <v>5</v>
      </c>
      <c r="F6" s="93">
        <v>6</v>
      </c>
      <c r="G6" s="123">
        <v>7</v>
      </c>
      <c r="H6" s="124">
        <v>8</v>
      </c>
      <c r="I6" s="115"/>
    </row>
    <row r="7" spans="1:9" ht="17.25" customHeight="1">
      <c r="A7" s="15" t="s">
        <v>10</v>
      </c>
      <c r="B7" s="16" t="s">
        <v>11</v>
      </c>
      <c r="C7" s="17"/>
      <c r="D7" s="18">
        <v>23625322.8</v>
      </c>
      <c r="E7" s="19">
        <v>23980372.75</v>
      </c>
      <c r="F7" s="20">
        <v>24453119.11</v>
      </c>
      <c r="G7" s="85">
        <v>25138998.41</v>
      </c>
      <c r="H7" s="85">
        <v>25316966.9</v>
      </c>
      <c r="I7" s="116"/>
    </row>
    <row r="8" spans="1:11" ht="15.75" customHeight="1">
      <c r="A8" s="21" t="s">
        <v>12</v>
      </c>
      <c r="B8" s="22" t="s">
        <v>13</v>
      </c>
      <c r="C8" s="17"/>
      <c r="D8" s="18">
        <v>26262909.37</v>
      </c>
      <c r="E8" s="19">
        <v>26428196.47</v>
      </c>
      <c r="F8" s="20">
        <v>26837167.51</v>
      </c>
      <c r="G8" s="85">
        <v>27409154.45</v>
      </c>
      <c r="H8" s="19">
        <v>28369458.56</v>
      </c>
      <c r="I8" s="116"/>
      <c r="K8" s="24"/>
    </row>
    <row r="9" spans="1:11" ht="9.75" customHeight="1">
      <c r="A9" s="21"/>
      <c r="B9" s="22" t="s">
        <v>14</v>
      </c>
      <c r="C9" s="17"/>
      <c r="D9" s="18"/>
      <c r="E9" s="23"/>
      <c r="F9" s="91"/>
      <c r="G9" s="85"/>
      <c r="H9" s="19"/>
      <c r="I9" s="117"/>
      <c r="K9" s="24"/>
    </row>
    <row r="10" spans="1:11" ht="12.75" customHeight="1" thickBot="1">
      <c r="A10" s="25"/>
      <c r="B10" s="26" t="s">
        <v>15</v>
      </c>
      <c r="C10" s="17"/>
      <c r="D10" s="27">
        <f>D7-D8</f>
        <v>-2637586.5700000003</v>
      </c>
      <c r="E10" s="27">
        <f>E7-E8</f>
        <v>-2447823.719999999</v>
      </c>
      <c r="F10" s="27">
        <f>F7-F8</f>
        <v>-2384048.4000000022</v>
      </c>
      <c r="G10" s="27">
        <f>G7-G8</f>
        <v>-2270156.039999999</v>
      </c>
      <c r="H10" s="108">
        <f>H7-H8</f>
        <v>-3052491.66</v>
      </c>
      <c r="I10" s="118"/>
      <c r="K10" s="33"/>
    </row>
    <row r="11" spans="1:11" ht="14.25" customHeight="1" thickBot="1">
      <c r="A11" s="28" t="s">
        <v>16</v>
      </c>
      <c r="B11" s="29" t="s">
        <v>17</v>
      </c>
      <c r="C11" s="30"/>
      <c r="D11" s="27">
        <f>D13-D26</f>
        <v>2637586.5700000003</v>
      </c>
      <c r="E11" s="27">
        <f>E13-E26</f>
        <v>2447823.7199999997</v>
      </c>
      <c r="F11" s="27">
        <f>F13-F26</f>
        <v>2384048.4</v>
      </c>
      <c r="G11" s="27">
        <f>G13-G26</f>
        <v>2270156.0399999996</v>
      </c>
      <c r="H11" s="108">
        <f>H13-H26</f>
        <v>3052491.6599999997</v>
      </c>
      <c r="I11" s="118"/>
      <c r="K11" s="24"/>
    </row>
    <row r="12" spans="1:11" ht="11.25" customHeight="1" thickBot="1">
      <c r="A12" s="31"/>
      <c r="B12" s="32"/>
      <c r="C12" s="30"/>
      <c r="D12" s="27">
        <f>D10-D26</f>
        <v>-4894661.28</v>
      </c>
      <c r="E12" s="27">
        <f>E10-E26</f>
        <v>-5603503.6099999985</v>
      </c>
      <c r="F12" s="27">
        <f>F10-F26</f>
        <v>-5539728.290000003</v>
      </c>
      <c r="G12" s="27">
        <f>G10-G26</f>
        <v>-5425835.93</v>
      </c>
      <c r="H12" s="108">
        <f>H10-H26</f>
        <v>-6208171.550000001</v>
      </c>
      <c r="I12" s="118"/>
      <c r="K12" s="33"/>
    </row>
    <row r="13" spans="1:11" ht="12.75" customHeight="1" thickBot="1">
      <c r="A13" s="131" t="s">
        <v>18</v>
      </c>
      <c r="B13" s="132"/>
      <c r="C13" s="17"/>
      <c r="D13" s="34">
        <f>D14+D15+D16+D17+D20+D21+D22+D23+D24+D25</f>
        <v>4894661.28</v>
      </c>
      <c r="E13" s="34">
        <f>E14+E15+E16+E17+E20+E21+E22+E23+E24+E25</f>
        <v>5603503.609999999</v>
      </c>
      <c r="F13" s="34">
        <f>F14+F15+F16+F17+F20+F21+F22+F23+F24+F25</f>
        <v>5539728.29</v>
      </c>
      <c r="G13" s="34">
        <f>G14+G15+G16+G17+G20+G21+G22+G23+G24+G25</f>
        <v>5425835.93</v>
      </c>
      <c r="H13" s="82">
        <f>H14+H15+H16+H17+H20+H21+H22+H23+H24+H25</f>
        <v>6208171.55</v>
      </c>
      <c r="I13" s="119"/>
      <c r="K13" s="33"/>
    </row>
    <row r="14" spans="1:14" ht="11.25" customHeight="1">
      <c r="A14" s="35" t="s">
        <v>10</v>
      </c>
      <c r="B14" s="36" t="s">
        <v>19</v>
      </c>
      <c r="C14" s="37" t="s">
        <v>20</v>
      </c>
      <c r="D14" s="18">
        <v>2253147.7</v>
      </c>
      <c r="E14" s="18">
        <v>2430347.69</v>
      </c>
      <c r="F14" s="38">
        <v>1940438.26</v>
      </c>
      <c r="G14" s="38">
        <v>1875848.34</v>
      </c>
      <c r="H14" s="85">
        <v>2624037.55</v>
      </c>
      <c r="I14" s="117"/>
      <c r="K14" s="24"/>
      <c r="N14" s="33"/>
    </row>
    <row r="15" spans="1:14" ht="11.25" customHeight="1">
      <c r="A15" s="35" t="s">
        <v>12</v>
      </c>
      <c r="B15" s="36" t="s">
        <v>21</v>
      </c>
      <c r="C15" s="37"/>
      <c r="D15" s="18">
        <v>254509.6</v>
      </c>
      <c r="E15" s="18">
        <v>254509.6</v>
      </c>
      <c r="F15" s="38">
        <v>258571.55</v>
      </c>
      <c r="G15" s="38">
        <v>246532.11</v>
      </c>
      <c r="H15" s="85">
        <v>530908.91</v>
      </c>
      <c r="I15" s="117"/>
      <c r="K15" s="24"/>
      <c r="N15" s="33"/>
    </row>
    <row r="16" spans="1:11" ht="10.5" customHeight="1">
      <c r="A16" s="35" t="s">
        <v>22</v>
      </c>
      <c r="B16" s="36" t="s">
        <v>23</v>
      </c>
      <c r="C16" s="37"/>
      <c r="D16" s="18">
        <v>1300465.89</v>
      </c>
      <c r="E16" s="18">
        <v>1300465.89</v>
      </c>
      <c r="F16" s="38">
        <v>1412845.75</v>
      </c>
      <c r="G16" s="38">
        <v>1375582.75</v>
      </c>
      <c r="H16" s="85">
        <v>1375582.75</v>
      </c>
      <c r="I16" s="117"/>
      <c r="K16" s="24"/>
    </row>
    <row r="17" spans="1:11" ht="40.5" customHeight="1">
      <c r="A17" s="21" t="s">
        <v>24</v>
      </c>
      <c r="B17" s="39" t="s">
        <v>25</v>
      </c>
      <c r="C17" s="37" t="s">
        <v>26</v>
      </c>
      <c r="D17" s="18">
        <v>1086538.09</v>
      </c>
      <c r="E17" s="18">
        <v>1086538.09</v>
      </c>
      <c r="F17" s="40">
        <v>1396230.39</v>
      </c>
      <c r="G17" s="40">
        <v>1396230.39</v>
      </c>
      <c r="H17" s="85">
        <v>1146000</v>
      </c>
      <c r="I17" s="117"/>
      <c r="K17" s="24"/>
    </row>
    <row r="18" spans="1:9" ht="15" customHeight="1">
      <c r="A18" s="21"/>
      <c r="B18" s="41" t="s">
        <v>27</v>
      </c>
      <c r="C18" s="42"/>
      <c r="D18" s="43">
        <f>SUM(D14:D17)</f>
        <v>4894661.28</v>
      </c>
      <c r="E18" s="43">
        <f>SUM(E14:E17)</f>
        <v>5071861.27</v>
      </c>
      <c r="F18" s="43">
        <f>SUM(F14:F17)</f>
        <v>5008085.95</v>
      </c>
      <c r="G18" s="43">
        <f>SUM(G14:G17)</f>
        <v>4894193.59</v>
      </c>
      <c r="H18" s="75">
        <f>SUM(H14:H17)</f>
        <v>5676529.21</v>
      </c>
      <c r="I18" s="120"/>
    </row>
    <row r="19" spans="1:9" ht="11.25" customHeight="1">
      <c r="A19" s="21"/>
      <c r="B19" s="41" t="s">
        <v>28</v>
      </c>
      <c r="C19" s="42"/>
      <c r="D19" s="44">
        <f>D15+D16+D17</f>
        <v>2641513.58</v>
      </c>
      <c r="E19" s="44">
        <f>E15+E16+E17</f>
        <v>2641513.58</v>
      </c>
      <c r="F19" s="44">
        <f>F15+F16+F17</f>
        <v>3067647.69</v>
      </c>
      <c r="G19" s="44">
        <f>G15+G16+G17</f>
        <v>3018345.25</v>
      </c>
      <c r="H19" s="109">
        <f>H15+H16+H17</f>
        <v>3052491.66</v>
      </c>
      <c r="I19" s="121"/>
    </row>
    <row r="20" spans="1:9" ht="15" customHeight="1">
      <c r="A20" s="21" t="s">
        <v>29</v>
      </c>
      <c r="B20" s="22" t="s">
        <v>30</v>
      </c>
      <c r="C20" s="37" t="s">
        <v>31</v>
      </c>
      <c r="D20" s="45"/>
      <c r="E20" s="19">
        <v>0</v>
      </c>
      <c r="F20" s="46"/>
      <c r="G20" s="76"/>
      <c r="H20" s="107"/>
      <c r="I20" s="117"/>
    </row>
    <row r="21" spans="1:9" ht="12" customHeight="1">
      <c r="A21" s="21" t="s">
        <v>32</v>
      </c>
      <c r="B21" s="22" t="s">
        <v>33</v>
      </c>
      <c r="C21" s="37" t="s">
        <v>34</v>
      </c>
      <c r="D21" s="45"/>
      <c r="E21" s="23"/>
      <c r="F21" s="92"/>
      <c r="G21" s="76"/>
      <c r="H21" s="107"/>
      <c r="I21" s="117"/>
    </row>
    <row r="22" spans="1:9" ht="9" customHeight="1">
      <c r="A22" s="21" t="s">
        <v>35</v>
      </c>
      <c r="B22" s="22" t="s">
        <v>36</v>
      </c>
      <c r="C22" s="37" t="s">
        <v>37</v>
      </c>
      <c r="D22" s="45"/>
      <c r="E22" s="23"/>
      <c r="F22" s="92"/>
      <c r="G22" s="76"/>
      <c r="H22" s="107"/>
      <c r="I22" s="117"/>
    </row>
    <row r="23" spans="1:9" ht="9" customHeight="1">
      <c r="A23" s="21" t="s">
        <v>38</v>
      </c>
      <c r="B23" s="22" t="s">
        <v>39</v>
      </c>
      <c r="C23" s="37" t="s">
        <v>40</v>
      </c>
      <c r="D23" s="45"/>
      <c r="E23" s="23"/>
      <c r="F23" s="92"/>
      <c r="G23" s="76"/>
      <c r="H23" s="107"/>
      <c r="I23" s="117"/>
    </row>
    <row r="24" spans="1:9" ht="8.25" customHeight="1">
      <c r="A24" s="21" t="s">
        <v>41</v>
      </c>
      <c r="B24" s="22" t="s">
        <v>42</v>
      </c>
      <c r="C24" s="37" t="s">
        <v>43</v>
      </c>
      <c r="D24" s="45"/>
      <c r="E24" s="23"/>
      <c r="F24" s="92"/>
      <c r="G24" s="76"/>
      <c r="H24" s="107"/>
      <c r="I24" s="117"/>
    </row>
    <row r="25" spans="1:9" ht="10.5" customHeight="1" thickBot="1">
      <c r="A25" s="15" t="s">
        <v>44</v>
      </c>
      <c r="B25" s="16" t="s">
        <v>45</v>
      </c>
      <c r="C25" s="48" t="s">
        <v>46</v>
      </c>
      <c r="D25" s="45">
        <v>0</v>
      </c>
      <c r="E25" s="19">
        <v>531642.34</v>
      </c>
      <c r="F25" s="46">
        <v>531642.34</v>
      </c>
      <c r="G25" s="46">
        <v>531642.34</v>
      </c>
      <c r="H25" s="85">
        <v>531642.34</v>
      </c>
      <c r="I25" s="117"/>
    </row>
    <row r="26" spans="1:9" ht="12.75" customHeight="1" thickBot="1">
      <c r="A26" s="131" t="s">
        <v>47</v>
      </c>
      <c r="B26" s="132"/>
      <c r="C26" s="48"/>
      <c r="D26" s="34">
        <f>D27+D28+D29+D30</f>
        <v>2257074.71</v>
      </c>
      <c r="E26" s="34">
        <f>E27+E28+E29+E30</f>
        <v>3155679.8899999997</v>
      </c>
      <c r="F26" s="34">
        <f>F27+F28+F29+F30</f>
        <v>3155679.89</v>
      </c>
      <c r="G26" s="34">
        <f>G27+G28+G29+G30</f>
        <v>3155679.89</v>
      </c>
      <c r="H26" s="82">
        <f>H27+H28+H29+J30</f>
        <v>3155679.89</v>
      </c>
      <c r="I26" s="119"/>
    </row>
    <row r="27" spans="1:9" ht="12.75" customHeight="1">
      <c r="A27" s="49" t="s">
        <v>10</v>
      </c>
      <c r="B27" s="50" t="s">
        <v>48</v>
      </c>
      <c r="C27" s="48" t="s">
        <v>49</v>
      </c>
      <c r="D27" s="45">
        <v>1339377.67</v>
      </c>
      <c r="E27" s="19">
        <v>1763670</v>
      </c>
      <c r="F27" s="46">
        <v>1763670</v>
      </c>
      <c r="G27" s="85">
        <v>1763670</v>
      </c>
      <c r="H27" s="85">
        <v>1763670</v>
      </c>
      <c r="I27" s="117"/>
    </row>
    <row r="28" spans="1:9" ht="13.5" customHeight="1">
      <c r="A28" s="21" t="s">
        <v>12</v>
      </c>
      <c r="B28" s="22" t="s">
        <v>50</v>
      </c>
      <c r="C28" s="48" t="s">
        <v>49</v>
      </c>
      <c r="D28" s="45">
        <v>300000</v>
      </c>
      <c r="E28" s="19">
        <v>490212.84</v>
      </c>
      <c r="F28" s="34">
        <v>500704.71</v>
      </c>
      <c r="G28" s="85">
        <v>500704.71</v>
      </c>
      <c r="H28" s="85">
        <v>500704.71</v>
      </c>
      <c r="I28" s="117"/>
    </row>
    <row r="29" spans="1:9" ht="43.5" customHeight="1">
      <c r="A29" s="21" t="s">
        <v>22</v>
      </c>
      <c r="B29" s="39" t="s">
        <v>51</v>
      </c>
      <c r="C29" s="48" t="s">
        <v>52</v>
      </c>
      <c r="D29" s="51">
        <v>617697.04</v>
      </c>
      <c r="E29" s="19">
        <v>901797.05</v>
      </c>
      <c r="F29" s="52">
        <v>891305.18</v>
      </c>
      <c r="G29" s="85">
        <v>891305.18</v>
      </c>
      <c r="H29" s="85">
        <v>891305.18</v>
      </c>
      <c r="I29" s="122"/>
    </row>
    <row r="30" spans="1:10" ht="12" customHeight="1">
      <c r="A30" s="21" t="s">
        <v>24</v>
      </c>
      <c r="B30" s="22" t="s">
        <v>53</v>
      </c>
      <c r="C30" s="48" t="s">
        <v>54</v>
      </c>
      <c r="D30" s="51"/>
      <c r="E30" s="23"/>
      <c r="F30" s="52"/>
      <c r="G30" s="85"/>
      <c r="H30" s="108"/>
      <c r="I30" s="122"/>
      <c r="J30" s="111"/>
    </row>
    <row r="31" spans="1:10" ht="8.25" customHeight="1">
      <c r="A31" s="21" t="s">
        <v>29</v>
      </c>
      <c r="B31" s="22" t="s">
        <v>55</v>
      </c>
      <c r="C31" s="48" t="s">
        <v>56</v>
      </c>
      <c r="D31" s="53"/>
      <c r="E31" s="23"/>
      <c r="F31" s="47"/>
      <c r="G31" s="85"/>
      <c r="H31" s="27"/>
      <c r="I31" s="112"/>
      <c r="J31" s="107"/>
    </row>
    <row r="32" spans="1:10" ht="9.75" customHeight="1">
      <c r="A32" s="21" t="s">
        <v>32</v>
      </c>
      <c r="B32" s="22" t="s">
        <v>57</v>
      </c>
      <c r="C32" s="48" t="s">
        <v>58</v>
      </c>
      <c r="D32" s="53"/>
      <c r="E32" s="23"/>
      <c r="F32" s="47"/>
      <c r="G32" s="85"/>
      <c r="H32" s="27"/>
      <c r="I32" s="85"/>
      <c r="J32" s="107"/>
    </row>
    <row r="33" spans="1:10" ht="8.25" customHeight="1">
      <c r="A33" s="21" t="s">
        <v>35</v>
      </c>
      <c r="B33" s="54" t="s">
        <v>59</v>
      </c>
      <c r="C33" s="48" t="s">
        <v>60</v>
      </c>
      <c r="D33" s="53"/>
      <c r="E33" s="23"/>
      <c r="F33" s="47"/>
      <c r="G33" s="85"/>
      <c r="H33" s="27"/>
      <c r="I33" s="85"/>
      <c r="J33" s="107"/>
    </row>
    <row r="34" spans="1:10" ht="13.5" customHeight="1" thickBot="1">
      <c r="A34" s="55" t="s">
        <v>38</v>
      </c>
      <c r="B34" s="56" t="s">
        <v>61</v>
      </c>
      <c r="C34" s="37" t="s">
        <v>62</v>
      </c>
      <c r="D34" s="53"/>
      <c r="E34" s="23"/>
      <c r="F34" s="47"/>
      <c r="G34" s="85"/>
      <c r="H34" s="27"/>
      <c r="I34" s="85"/>
      <c r="J34" s="107"/>
    </row>
    <row r="35" spans="1:9" ht="17.25" customHeight="1">
      <c r="A35" s="57"/>
      <c r="B35" s="58" t="s">
        <v>63</v>
      </c>
      <c r="C35" s="59"/>
      <c r="D35" s="46">
        <f>D27+D28+D29</f>
        <v>2257074.71</v>
      </c>
      <c r="E35" s="46">
        <f>E27+E28+E29</f>
        <v>3155679.8899999997</v>
      </c>
      <c r="F35" s="77">
        <f>F27+F28+F29</f>
        <v>3155679.89</v>
      </c>
      <c r="G35" s="77">
        <f>G27+G28+G29</f>
        <v>3155679.89</v>
      </c>
      <c r="H35" s="77">
        <f>H27+H28+H29</f>
        <v>3155679.89</v>
      </c>
      <c r="I35" s="77"/>
    </row>
    <row r="36" spans="1:10" ht="11.25" customHeight="1">
      <c r="A36" s="57"/>
      <c r="C36" s="60"/>
      <c r="D36" s="61"/>
      <c r="E36" s="62"/>
      <c r="F36" s="13"/>
      <c r="G36" s="51"/>
      <c r="H36" s="51"/>
      <c r="I36" s="99"/>
      <c r="J36" s="107"/>
    </row>
    <row r="37" spans="1:10" ht="29.25" customHeight="1">
      <c r="A37" s="57"/>
      <c r="B37" s="63"/>
      <c r="C37" s="64" t="s">
        <v>64</v>
      </c>
      <c r="D37" s="64" t="s">
        <v>65</v>
      </c>
      <c r="E37" s="65" t="s">
        <v>66</v>
      </c>
      <c r="F37" s="66" t="s">
        <v>67</v>
      </c>
      <c r="G37" s="100" t="s">
        <v>68</v>
      </c>
      <c r="H37" s="100" t="s">
        <v>69</v>
      </c>
      <c r="I37" s="99"/>
      <c r="J37" s="67"/>
    </row>
    <row r="38" spans="1:10" ht="15" customHeight="1">
      <c r="A38" s="68" t="s">
        <v>70</v>
      </c>
      <c r="B38" s="69" t="s">
        <v>71</v>
      </c>
      <c r="C38" s="70">
        <v>0</v>
      </c>
      <c r="D38" s="71">
        <f>G26</f>
        <v>3155679.89</v>
      </c>
      <c r="E38" s="71">
        <v>3052491.66</v>
      </c>
      <c r="F38" s="75"/>
      <c r="G38" s="51"/>
      <c r="H38" s="51"/>
      <c r="I38" s="99"/>
      <c r="J38" s="67"/>
    </row>
    <row r="39" spans="1:10" ht="9.75" customHeight="1">
      <c r="A39" s="68" t="s">
        <v>72</v>
      </c>
      <c r="B39" s="69" t="s">
        <v>73</v>
      </c>
      <c r="C39" s="133"/>
      <c r="D39" s="134"/>
      <c r="E39" s="134"/>
      <c r="F39" s="75">
        <f aca="true" t="shared" si="0" ref="F39:F45">SUM(C39:E39)</f>
        <v>0</v>
      </c>
      <c r="G39" s="51"/>
      <c r="H39" s="51"/>
      <c r="I39" s="99"/>
      <c r="J39" s="67"/>
    </row>
    <row r="40" spans="1:10" ht="13.5" customHeight="1">
      <c r="A40" s="68">
        <v>1</v>
      </c>
      <c r="B40" s="72" t="s">
        <v>74</v>
      </c>
      <c r="C40" s="73"/>
      <c r="D40" s="74">
        <v>2624037.55</v>
      </c>
      <c r="E40" s="74"/>
      <c r="F40" s="75">
        <f t="shared" si="0"/>
        <v>2624037.55</v>
      </c>
      <c r="G40" s="51">
        <v>0</v>
      </c>
      <c r="H40" s="51"/>
      <c r="I40" s="99"/>
      <c r="J40" s="67"/>
    </row>
    <row r="41" spans="1:10" ht="15" customHeight="1">
      <c r="A41" s="68">
        <v>2</v>
      </c>
      <c r="B41" s="72" t="s">
        <v>75</v>
      </c>
      <c r="C41" s="73"/>
      <c r="D41" s="74"/>
      <c r="E41" s="74">
        <v>530908.91</v>
      </c>
      <c r="F41" s="75">
        <f t="shared" si="0"/>
        <v>530908.91</v>
      </c>
      <c r="G41" s="51">
        <v>530908.91</v>
      </c>
      <c r="H41" s="51">
        <v>184914.58</v>
      </c>
      <c r="I41" s="99"/>
      <c r="J41" s="67"/>
    </row>
    <row r="42" spans="1:10" ht="13.5" customHeight="1">
      <c r="A42" s="68">
        <v>3</v>
      </c>
      <c r="B42" s="69" t="s">
        <v>76</v>
      </c>
      <c r="C42" s="70">
        <f>C41+C40</f>
        <v>0</v>
      </c>
      <c r="D42" s="70">
        <f>D41+D40</f>
        <v>2624037.55</v>
      </c>
      <c r="E42" s="70">
        <f>E41+E40</f>
        <v>530908.91</v>
      </c>
      <c r="F42" s="75">
        <f t="shared" si="0"/>
        <v>3154946.46</v>
      </c>
      <c r="G42" s="75">
        <f>SUM(G40:G41)</f>
        <v>530908.91</v>
      </c>
      <c r="H42" s="51"/>
      <c r="I42" s="99"/>
      <c r="J42" s="67"/>
    </row>
    <row r="43" spans="1:10" ht="18" customHeight="1">
      <c r="A43" s="68">
        <v>5</v>
      </c>
      <c r="B43" s="76" t="s">
        <v>77</v>
      </c>
      <c r="C43" s="73"/>
      <c r="D43" s="53"/>
      <c r="E43" s="74">
        <v>1146000</v>
      </c>
      <c r="F43" s="77">
        <v>1146000</v>
      </c>
      <c r="G43" s="51">
        <v>1146000</v>
      </c>
      <c r="H43" s="101">
        <v>1001836.43</v>
      </c>
      <c r="I43" s="99"/>
      <c r="J43" s="67"/>
    </row>
    <row r="44" spans="1:10" ht="9" customHeight="1">
      <c r="A44" s="68">
        <v>6</v>
      </c>
      <c r="B44" s="78" t="s">
        <v>78</v>
      </c>
      <c r="C44" s="73"/>
      <c r="D44" s="53"/>
      <c r="E44" s="74">
        <v>1375582.75</v>
      </c>
      <c r="F44" s="77">
        <f t="shared" si="0"/>
        <v>1375582.75</v>
      </c>
      <c r="G44" s="51">
        <v>1375582.75</v>
      </c>
      <c r="H44" s="101">
        <v>819104.6</v>
      </c>
      <c r="I44" s="99"/>
      <c r="J44" s="67"/>
    </row>
    <row r="45" spans="1:10" ht="15" customHeight="1">
      <c r="A45" s="68">
        <v>7</v>
      </c>
      <c r="B45" s="79" t="s">
        <v>79</v>
      </c>
      <c r="C45" s="80"/>
      <c r="D45" s="81">
        <f>D43+D44</f>
        <v>0</v>
      </c>
      <c r="E45" s="81">
        <f>E43+E44</f>
        <v>2521582.75</v>
      </c>
      <c r="F45" s="82">
        <f t="shared" si="0"/>
        <v>2521582.75</v>
      </c>
      <c r="G45" s="82">
        <f>SUM(G43:G44)</f>
        <v>2521582.75</v>
      </c>
      <c r="H45" s="75">
        <f>SUM(H43:H44)</f>
        <v>1820941.03</v>
      </c>
      <c r="I45" s="99"/>
      <c r="J45" s="67"/>
    </row>
    <row r="46" spans="1:10" ht="15" customHeight="1">
      <c r="A46" s="68">
        <v>8</v>
      </c>
      <c r="B46" s="79" t="s">
        <v>80</v>
      </c>
      <c r="C46" s="80"/>
      <c r="D46" s="83">
        <f>D45+D42</f>
        <v>2624037.55</v>
      </c>
      <c r="E46" s="83">
        <f>E45+E42</f>
        <v>3052491.66</v>
      </c>
      <c r="F46" s="83">
        <f>F45+F42</f>
        <v>5676529.21</v>
      </c>
      <c r="G46" s="83" t="s">
        <v>90</v>
      </c>
      <c r="H46" s="75">
        <f>H45+H41</f>
        <v>2005855.61</v>
      </c>
      <c r="I46" s="99"/>
      <c r="J46" s="67"/>
    </row>
    <row r="47" spans="1:10" ht="9.75" customHeight="1">
      <c r="A47" s="68">
        <v>9</v>
      </c>
      <c r="B47" s="84" t="s">
        <v>81</v>
      </c>
      <c r="C47" s="80"/>
      <c r="D47" s="53">
        <v>531642.34</v>
      </c>
      <c r="E47" s="83"/>
      <c r="F47" s="83"/>
      <c r="G47" s="83"/>
      <c r="H47" s="77"/>
      <c r="I47" s="99"/>
      <c r="J47" s="67"/>
    </row>
    <row r="48" spans="1:10" ht="9" customHeight="1">
      <c r="A48" s="68">
        <v>10</v>
      </c>
      <c r="B48" s="85" t="s">
        <v>82</v>
      </c>
      <c r="C48" s="73">
        <v>0</v>
      </c>
      <c r="D48" s="53">
        <v>0</v>
      </c>
      <c r="E48" s="74"/>
      <c r="F48" s="77"/>
      <c r="G48" s="51"/>
      <c r="H48" s="51"/>
      <c r="I48" s="99"/>
      <c r="J48" s="67"/>
    </row>
    <row r="49" spans="1:10" ht="21.75" customHeight="1">
      <c r="A49" s="68">
        <v>10</v>
      </c>
      <c r="B49" s="1" t="s">
        <v>83</v>
      </c>
      <c r="C49" s="105">
        <f>SUM(C42:C48)</f>
        <v>0</v>
      </c>
      <c r="D49" s="105">
        <f>D42+D47+D43+D44+D48</f>
        <v>3155679.8899999997</v>
      </c>
      <c r="E49" s="105">
        <f>E45+E42</f>
        <v>3052491.66</v>
      </c>
      <c r="F49" s="75">
        <f>F40+F41+F43+F44</f>
        <v>5676529.21</v>
      </c>
      <c r="G49" s="75">
        <f>G40+G41+G43+G44</f>
        <v>3052491.66</v>
      </c>
      <c r="H49" s="51"/>
      <c r="I49" s="99"/>
      <c r="J49" s="67"/>
    </row>
    <row r="50" spans="1:10" ht="21" customHeight="1">
      <c r="A50" s="57"/>
      <c r="B50" s="104" t="s">
        <v>84</v>
      </c>
      <c r="C50" s="128">
        <f>C49+D49+E49</f>
        <v>6208171.55</v>
      </c>
      <c r="D50" s="129"/>
      <c r="E50" s="129"/>
      <c r="F50" s="125"/>
      <c r="G50" s="126"/>
      <c r="H50" s="126"/>
      <c r="I50" s="127"/>
      <c r="J50" s="67"/>
    </row>
    <row r="51" spans="1:10" ht="16.5" customHeight="1">
      <c r="A51" s="57"/>
      <c r="B51" s="86"/>
      <c r="C51" s="102"/>
      <c r="D51" s="103"/>
      <c r="E51" s="103"/>
      <c r="F51" s="87"/>
      <c r="G51" s="67"/>
      <c r="I51" s="67"/>
      <c r="J51" s="67"/>
    </row>
    <row r="52" ht="12.75">
      <c r="A52" s="88"/>
    </row>
  </sheetData>
  <sheetProtection/>
  <mergeCells count="6">
    <mergeCell ref="F50:I50"/>
    <mergeCell ref="C50:E50"/>
    <mergeCell ref="A2:D2"/>
    <mergeCell ref="A13:B13"/>
    <mergeCell ref="A26:B26"/>
    <mergeCell ref="C39:E39"/>
  </mergeCells>
  <printOptions/>
  <pageMargins left="0.4" right="0.75" top="1" bottom="1" header="0.5" footer="0.5"/>
  <pageSetup horizontalDpi="600" verticalDpi="600" orientation="landscape" paperSize="9" r:id="rId1"/>
  <headerFooter alignWithMargins="0">
    <oddHeader>&amp;CZał. Nr 5 do Uchwały Rady Miejskiej w Jezioranach Nr XXV/ 222/2013 z dnia 30.07.2013 w sprawie zmian w budżecie gminy na rok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2013-07-30T17:11:30Z</cp:lastPrinted>
  <dcterms:created xsi:type="dcterms:W3CDTF">1997-02-26T13:46:56Z</dcterms:created>
  <dcterms:modified xsi:type="dcterms:W3CDTF">2013-07-31T11:16:11Z</dcterms:modified>
  <cp:category/>
  <cp:version/>
  <cp:contentType/>
  <cp:contentStatus/>
</cp:coreProperties>
</file>