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Zał.Nr 2a" sheetId="1" r:id="rId1"/>
    <sheet name="Zał.nr 4  (2)" sheetId="2" r:id="rId2"/>
  </sheets>
  <definedNames/>
  <calcPr fullCalcOnLoad="1"/>
</workbook>
</file>

<file path=xl/sharedStrings.xml><?xml version="1.0" encoding="utf-8"?>
<sst xmlns="http://schemas.openxmlformats.org/spreadsheetml/2006/main" count="278" uniqueCount="139">
  <si>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</si>
  <si>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</si>
  <si>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</si>
  <si>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</si>
  <si>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</si>
  <si>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</si>
  <si>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</si>
  <si>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</si>
  <si>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</si>
  <si>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2012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</si>
  <si>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</si>
  <si>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</si>
  <si>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</si>
  <si>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</si>
  <si>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</si>
  <si>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</si>
  <si>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</si>
  <si>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</si>
  <si>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</si>
  <si>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</si>
  <si>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</si>
  <si>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 poz 1 kol.10 , w tym kredyty UE(str.1)</t>
  </si>
  <si>
    <t>pożyczki UE  (str.2)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</si>
  <si>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</si>
  <si>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</si>
  <si>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</si>
  <si>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</si>
  <si>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</si>
  <si>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</si>
  <si>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</si>
  <si>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</si>
  <si>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010-01010-6057,9</t>
  </si>
  <si>
    <t>1.2</t>
  </si>
  <si>
    <t>1.3</t>
  </si>
  <si>
    <t>600-60016-6057,6059</t>
  </si>
  <si>
    <t>1.5</t>
  </si>
  <si>
    <t>700-7005-6057,59</t>
  </si>
  <si>
    <t>1.6</t>
  </si>
  <si>
    <t>754-75495-6057,6059</t>
  </si>
  <si>
    <t>Program</t>
  </si>
  <si>
    <t>Priorytet</t>
  </si>
  <si>
    <t>Działanie</t>
  </si>
  <si>
    <t>Nazwa projektu</t>
  </si>
  <si>
    <t>Razem wydatki</t>
  </si>
  <si>
    <t>1.8</t>
  </si>
  <si>
    <t>900-90001-6057,9</t>
  </si>
  <si>
    <t>*</t>
  </si>
  <si>
    <t>razem</t>
  </si>
  <si>
    <t>1.11</t>
  </si>
  <si>
    <t>RPO WARMIA MAZURY NA LATA 2007-2013 Oś Proprytetowa 2 - Turystyka; Działanie - 2.1 Wzrost potencjału turystycznego; Poddziałanie - 2.1.5 Dziedzictwo kulturowe   "Wzrost potencjału turystycznego miejscowości Jeziorany poprzez renowację zabytkowej fosy"</t>
  </si>
  <si>
    <t>926-92695-6057,9</t>
  </si>
  <si>
    <t>Wydatki bieżące razem:</t>
  </si>
  <si>
    <t>2.1</t>
  </si>
  <si>
    <t>801-80101</t>
  </si>
  <si>
    <t>2012 r</t>
  </si>
  <si>
    <t>...7,9</t>
  </si>
  <si>
    <t>2013 r</t>
  </si>
  <si>
    <t>2.2</t>
  </si>
  <si>
    <t>2014 r</t>
  </si>
  <si>
    <t>2.3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</si>
  <si>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 "LICEUM TUŻ PRZED NAMI!" - wniosek realizowany w Gimnazjum w Jezioranach </t>
  </si>
  <si>
    <t>801-80110</t>
  </si>
  <si>
    <t>2.4</t>
  </si>
  <si>
    <t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edukacyjnych.PN"SUKCES ZALEŻY TYLKO OD CIEBIE" - wniosek realizowany w Zespole Szkół Ponadgimnazjalnych</t>
  </si>
  <si>
    <t>801-80130</t>
  </si>
  <si>
    <t>2.5</t>
  </si>
  <si>
    <t>801-80130-4..7,9</t>
  </si>
  <si>
    <t>2.6</t>
  </si>
  <si>
    <t>853-85395</t>
  </si>
  <si>
    <t>Ogółem (1+2)</t>
  </si>
  <si>
    <t>w tym : pożyczki UE</t>
  </si>
  <si>
    <t xml:space="preserve">kanalizacja R </t>
  </si>
  <si>
    <t xml:space="preserve">              kredyty  UE:</t>
  </si>
  <si>
    <t>2013 r.</t>
  </si>
  <si>
    <t>netto</t>
  </si>
  <si>
    <t>vat</t>
  </si>
  <si>
    <t>suma zadania  wielolet</t>
  </si>
  <si>
    <t xml:space="preserve">REGIONALNY PROGRAM OPERACYJNY  KAPITAŁ LUDZKI, priorytet IX-Rozwój wykształcenia i kompetencji w regionach, Działóanie 9.2.Podniesienie atrakcyjności i jakości szkolnictwa zawodowego </t>
  </si>
  <si>
    <t>FOSA</t>
  </si>
  <si>
    <t>Dział</t>
  </si>
  <si>
    <t>Rozdz</t>
  </si>
  <si>
    <t>§**</t>
  </si>
  <si>
    <t>Wydatki majątkowe</t>
  </si>
  <si>
    <t>Budżet 2013</t>
  </si>
  <si>
    <t xml:space="preserve">w tym kredyt </t>
  </si>
  <si>
    <t>TRANSPORT I ŁĄCZNOŚĆ</t>
  </si>
  <si>
    <t>Drogi publiczne powiatowe</t>
  </si>
  <si>
    <t xml:space="preserve">Dotacje celowe z budżetu  na finansowanie  lub  dofinansowanie  kosztów realizacji inwestycji i zakupów inwestycyjnych  innych jednostek sektora finansów publicznych </t>
  </si>
  <si>
    <t xml:space="preserve">dotacja dla powiatu  na budowę  drogi  powiatowej Jeziorany - Tłokowo  - porozumienie </t>
  </si>
  <si>
    <t>GOSPODARKA KOMUNALNA I OCHRONA ŚRODOWISKA</t>
  </si>
  <si>
    <t>Gospodarka odpadami</t>
  </si>
  <si>
    <t>Wydatki na zakup i objecie akcji,wniesienie wkładów do spółek prawa handlowego</t>
  </si>
  <si>
    <t xml:space="preserve">spółka ZGOK w Olsztynie </t>
  </si>
  <si>
    <t>108.000(2012), 73.000 za 2011 , 58.000 za 2013</t>
  </si>
  <si>
    <t>KULTURA I OCHRONA DZIEDZICTWA NARODOWEGO</t>
  </si>
  <si>
    <t>Domy i ośrodki kultury, świetlice i kluby</t>
  </si>
  <si>
    <t xml:space="preserve">Dotacje celowe z budżetu na finansowanie lub dofinansowanie kosztów realizacji inwestycji i zakupów inwestycyjnych innych jednostek sektora finansów publicznych </t>
  </si>
  <si>
    <t>RAZEM</t>
  </si>
  <si>
    <t xml:space="preserve">  Wykonanie roku 2012</t>
  </si>
  <si>
    <t>926-92601-6059</t>
  </si>
  <si>
    <t>801-80104</t>
  </si>
  <si>
    <t>plac-kino</t>
  </si>
  <si>
    <t>SUW</t>
  </si>
  <si>
    <t xml:space="preserve">Razem kredyty i pożyczki </t>
  </si>
  <si>
    <t>2.0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</si>
  <si>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Poprawa atrakcyjności Jezioran poprzez modernizację przystanków autobusowych "</t>
  </si>
  <si>
    <t>600-60016-6057,59</t>
  </si>
  <si>
    <t>2012r.</t>
  </si>
  <si>
    <t>801-80130-6057,6059</t>
  </si>
  <si>
    <t>PROGRAM OPERACYJNY KAPITAŁ LUDZKI ,  priorytet IX-  Rozwój wykształcenia i kompetencji w regionach ,  Działanie 9.2.    Podniesienie atrakcyjności  i jakości szkolnictwa zawodowego</t>
  </si>
  <si>
    <t>801-8004-6057,6059</t>
  </si>
  <si>
    <t xml:space="preserve">Program Operacyjny KAPITAŁ LUDZKI,priorytet VII. Promocja integracji społecznej, D z i ł a n i e  7.1. Rozwój i upowszechnianie aktywnej integracji;Poddziałanie 7.1.1. Rozwój i upowszechnianie aktywnej integracji przez OPS  w ramach Projektu systemowego  </t>
  </si>
  <si>
    <t xml:space="preserve">Program Operacyjny KAPITAŁ LUDZKI,priorytet IX. Rozwój wykształcenia i kompetencji w regionach, D z i ł a n i e 9.5 Oddolne inicjatywy edukacyjne na obszarach wiejskich;                                                                                      </t>
  </si>
  <si>
    <t xml:space="preserve">                  PROGRAM ROZWOJU OBSZARÓW WIEJSKICH   na lata 2007-2013, Działanie 413 "Wdrażanie lokalnych strategii rozwoju  "  zadanie pn : "                                                                                            Przebudowa ulicy Sienkiewicza</t>
  </si>
  <si>
    <t xml:space="preserve">                  PROGRAM ROZWOJU OBSZARÓW WIEJSKICH   na lata 2007-2013, Działanie "Odnowa i rozwój wsi "  zadanie pn : "                                                                                            ZAGOSPODAROWANIE TERENU PRZED BUDYNKIEM DAWNEGO KINA </t>
  </si>
  <si>
    <t xml:space="preserve">PROGRAM ROZWOJU OBSZARÓW WIEJSKICH, Oś 3 Jakość życia na obszarach wiejskich i różnicowanie gospodarki wiejskiej, Działanie 3.2.1  .bUDOWA SIECI WODOCIĄGOWEJ Z PRZYŁĄCZAMI W STUDZIANCE  I ETAP                                                                                                                            </t>
  </si>
  <si>
    <t xml:space="preserve">PROGRAM ROZWOJU OBSZARÓW WIEJSKICH, Oś 3 Jakość życia na obszarach wiejskich i różnicowanie gospodarki wiejskiej, Działanie 3.2.1 stacje uzdatniania wody w miejscowościach : Franknowo,Radostowo,Wójtówko, Jeziorany                                                                                                                              </t>
  </si>
  <si>
    <t>Regionalny Program Warmia i Mazury; Priorytet 5 Infrastrukrura transportowa regionalna i lokalna; Działanie 5.1 Rozbudowa i modernizacja infrastruktury transportowej warunkującej rozwój regionalny; Poddziałanie 5.1.6 Infrastruktura drogowa warunkująca rozwój regionalny"Budowa obwodnicy Jezioran"</t>
  </si>
  <si>
    <t xml:space="preserve">PROGRAM ROZWOJU OBSZARÓW WIEJSKICH, Oś 3 Jakość życia na obszarach wiejskich i różnicowanie gospodarki wiejskiej, Działanie 3.2.1 Budowa kanalizacji sanitarnej  i oczyszczalni ścieków w Radostowie                                                                                                                              </t>
  </si>
  <si>
    <t xml:space="preserve">PROGRAM ROZWOJU OBSZARÓW WIEJSKICH, Oś 3 Jakość życia na obszarach wiejskich i różnicowanie gospodarki wiejskiej, Działanie 3.2.1   Budowa kanalizacji sanitarnej i oczyszczalni ścieków we Franknowie                                                                                                                           </t>
  </si>
  <si>
    <t xml:space="preserve">                                 PROGRAM ROZWOJU OBSZARÓW WIEJSKICH,  Działanie 413  Wdrażanie lokalnych strategii rozwoju  ęModerniyacja i budowa alejek na cmentarzu komunalnym w Jezioranach                                                                                                                                    </t>
  </si>
  <si>
    <t xml:space="preserve">                                 PROGRAM ROZWOJU OBSZARÓW WIEJSKICH,  Działanie II Odnowa i Rozwój Wsi   Budowa i doposażenie boisk w miejscowościach Radostowo,Potryty i Wójtówko                                                                                                                                                       </t>
  </si>
  <si>
    <t>WODOCIĄG STUDZIANKA+SUW</t>
  </si>
  <si>
    <t>e PRZEDSIEBIORCA</t>
  </si>
  <si>
    <t>kanalizacja Radostowo</t>
  </si>
  <si>
    <t>kanalizacja Franknowo</t>
  </si>
  <si>
    <t xml:space="preserve">wodociąg Studzianka + SUW </t>
  </si>
  <si>
    <t xml:space="preserve">plac przed dawnym kinem </t>
  </si>
  <si>
    <t>boiska  P,R,W</t>
  </si>
  <si>
    <t xml:space="preserve">PROGRAM OPERACYJNY KAPITAŁ LUDZKI ,  priorytet IX-  Rozwój wykształcenia i kompetencji w regionach ,  Działanie 9.1.    Wyrównywanie szans edukacyjnych i zapewnienie wysokiej jakości usług edukacyjnych świadczonych w systemie oświaty, Poddziałanie 9.1.1 Zmniejszanie nierówności w stopniu upowszechnienia edukacji przedszkonej- RÓWNY START W GMINIE JEZIORANY ( przedszkole RADOSTOWO) </t>
  </si>
  <si>
    <t xml:space="preserve">                  REGIONALNY PROGRAM OPERACYJNY   Warmia i mazury  na lata 2007-2013, Oś VII Infrastruktura społeczeństwa informacyjnego, działanie 7.2 Promocja i ułatwianie dostępu do usług teleinformatycznych  ,7.2.2. Usługi i aplikacje dla MŚP -"E- JEZIORANY( przedsiębiorca)</t>
  </si>
  <si>
    <t xml:space="preserve">Wydatki* na programy i projekty realizowane ze środków pochodzących z funduszy strukturalnych i Funduszu Spójności oraz pozostałe środki pochodzące ze źródeł zagranicznych nie podlegających zwrotowi.     </t>
  </si>
  <si>
    <t xml:space="preserve">     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</t>
  </si>
  <si>
    <t xml:space="preserve">Program Operacyjny KAPITAŁ LUDZKI,priorytet IX. Rozwój wykształcenia i kompetencji w regionach, Działanie 9.1 Wyrównywanie szans edukacyjnych i zapewnienie wysokiej jakości usług edukacyjnych świadczonych w systemie oświaty, Poddziałanie 9.1.2 Wyrównywanie szans edukacyjnych uczniów z grup o utrudnionym dostępie do edukacji oraz zmniejszenie róznic w jakosci usług edukacyjnych.      </t>
  </si>
  <si>
    <t>Program Operacyjny KAPITAŁ LUDZKI,priorytet IX. Rozwój wykształcenia i kompetencji w regionach, Działanie 9.1 Wyrównywanie szans edukacyjnych i zapewnienie wysokiej jakości usług edukacyjnych świadczonych w systemie oświaty, Poddziałanie 9.1.1 Zmniejszaniie nierówności w stopniu upowszechnienia edukacji przedszkolnej - RÓWNY START W GMINIE JEZIORANY (Radostowo)</t>
  </si>
  <si>
    <t>80101-6057</t>
  </si>
  <si>
    <t>PROGRAM OPERACYJNY KAPITAŁ LUDZKI ,  priorytet IX-  Rozwój wykształcenia i kompetencji w regionach ,  Działanie 9.4 Wysoko wykwalifikowane kadry systemu oświaty; Tytuł" Wykwalifikowana kadra nadzieją na lepsze jutro uczniów SP Radostowo i Franknowo"</t>
  </si>
  <si>
    <t>80101-7,9</t>
  </si>
  <si>
    <t>Załącznik Nr 2a do  Uchwały Rady Miejskiej w Jezioranach Nr XXVI/227 /2013 z dnia 25.09.2013r w sprawie zmian w budżecie gminy  na rok 2013   -    POZOSTAŁE WYDATKI MAJĄTKOWE 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</si>
</sst>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sz val="7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b/>
      <sz val="8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1" fillId="0" borderId="0" xfId="17" applyFont="1">
      <alignment/>
      <protection/>
    </xf>
    <xf numFmtId="0" fontId="1" fillId="0" borderId="0" xfId="17" applyFont="1" applyAlignment="1">
      <alignment wrapText="1"/>
      <protection/>
    </xf>
    <xf numFmtId="4" fontId="3" fillId="0" borderId="0" xfId="17" applyNumberFormat="1" applyFont="1">
      <alignment/>
      <protection/>
    </xf>
    <xf numFmtId="0" fontId="3" fillId="0" borderId="0" xfId="17" applyFont="1">
      <alignment/>
      <protection/>
    </xf>
    <xf numFmtId="4" fontId="1" fillId="0" borderId="0" xfId="17" applyNumberFormat="1" applyFont="1">
      <alignment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4" fontId="1" fillId="0" borderId="3" xfId="17" applyNumberFormat="1" applyFont="1" applyBorder="1" applyAlignment="1">
      <alignment horizontal="center" vertical="center"/>
      <protection/>
    </xf>
    <xf numFmtId="4" fontId="1" fillId="0" borderId="3" xfId="17" applyNumberFormat="1" applyFont="1" applyBorder="1" applyAlignment="1">
      <alignment horizontal="center" vertical="center"/>
      <protection/>
    </xf>
    <xf numFmtId="4" fontId="1" fillId="0" borderId="4" xfId="17" applyNumberFormat="1" applyFont="1" applyBorder="1" applyAlignment="1">
      <alignment horizontal="center" vertical="center"/>
      <protection/>
    </xf>
    <xf numFmtId="4" fontId="1" fillId="0" borderId="5" xfId="17" applyNumberFormat="1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/>
      <protection/>
    </xf>
    <xf numFmtId="0" fontId="3" fillId="0" borderId="0" xfId="17" applyFont="1">
      <alignment/>
      <protection/>
    </xf>
    <xf numFmtId="0" fontId="3" fillId="0" borderId="7" xfId="17" applyFont="1" applyBorder="1" applyAlignment="1">
      <alignment horizontal="center"/>
      <protection/>
    </xf>
    <xf numFmtId="0" fontId="1" fillId="0" borderId="8" xfId="17" applyFont="1" applyBorder="1" applyAlignment="1">
      <alignment horizontal="left"/>
      <protection/>
    </xf>
    <xf numFmtId="0" fontId="1" fillId="0" borderId="8" xfId="17" applyFont="1" applyBorder="1" applyAlignment="1">
      <alignment horizontal="left" wrapText="1"/>
      <protection/>
    </xf>
    <xf numFmtId="4" fontId="1" fillId="0" borderId="8" xfId="17" applyNumberFormat="1" applyFont="1" applyBorder="1" applyAlignment="1">
      <alignment horizontal="left"/>
      <protection/>
    </xf>
    <xf numFmtId="4" fontId="1" fillId="0" borderId="9" xfId="17" applyNumberFormat="1" applyFont="1" applyBorder="1" applyAlignment="1">
      <alignment horizontal="left"/>
      <protection/>
    </xf>
    <xf numFmtId="4" fontId="1" fillId="0" borderId="10" xfId="17" applyNumberFormat="1" applyFont="1" applyBorder="1" applyAlignment="1">
      <alignment horizontal="left"/>
      <protection/>
    </xf>
    <xf numFmtId="4" fontId="1" fillId="0" borderId="11" xfId="17" applyNumberFormat="1" applyFont="1" applyBorder="1" applyAlignment="1">
      <alignment horizontal="left"/>
      <protection/>
    </xf>
    <xf numFmtId="0" fontId="1" fillId="0" borderId="1" xfId="17" applyFont="1" applyBorder="1" applyAlignment="1">
      <alignment horizontal="left"/>
      <protection/>
    </xf>
    <xf numFmtId="0" fontId="1" fillId="0" borderId="1" xfId="17" applyFont="1" applyBorder="1" applyAlignment="1">
      <alignment horizontal="left" wrapText="1"/>
      <protection/>
    </xf>
    <xf numFmtId="4" fontId="1" fillId="0" borderId="1" xfId="17" applyNumberFormat="1" applyFont="1" applyBorder="1" applyAlignment="1">
      <alignment horizontal="left"/>
      <protection/>
    </xf>
    <xf numFmtId="4" fontId="3" fillId="0" borderId="1" xfId="17" applyNumberFormat="1" applyFont="1" applyBorder="1" applyAlignment="1">
      <alignment horizontal="left"/>
      <protection/>
    </xf>
    <xf numFmtId="0" fontId="1" fillId="0" borderId="10" xfId="17" applyFont="1" applyBorder="1" applyAlignment="1">
      <alignment horizontal="left" vertical="center"/>
      <protection/>
    </xf>
    <xf numFmtId="0" fontId="1" fillId="0" borderId="12" xfId="17" applyFont="1" applyBorder="1" applyAlignment="1">
      <alignment horizontal="left"/>
      <protection/>
    </xf>
    <xf numFmtId="4" fontId="1" fillId="0" borderId="0" xfId="17" applyNumberFormat="1" applyFont="1" applyBorder="1" applyAlignment="1">
      <alignment horizontal="left"/>
      <protection/>
    </xf>
    <xf numFmtId="0" fontId="1" fillId="0" borderId="1" xfId="17" applyFont="1" applyBorder="1" applyAlignment="1">
      <alignment horizontal="center"/>
      <protection/>
    </xf>
    <xf numFmtId="0" fontId="1" fillId="0" borderId="8" xfId="17" applyFont="1" applyBorder="1">
      <alignment/>
      <protection/>
    </xf>
    <xf numFmtId="0" fontId="1" fillId="0" borderId="1" xfId="17" applyFont="1" applyBorder="1" applyAlignment="1">
      <alignment horizontal="center" wrapText="1"/>
      <protection/>
    </xf>
    <xf numFmtId="4" fontId="1" fillId="0" borderId="1" xfId="17" applyNumberFormat="1" applyFont="1" applyBorder="1">
      <alignment/>
      <protection/>
    </xf>
    <xf numFmtId="4" fontId="1" fillId="0" borderId="1" xfId="17" applyNumberFormat="1" applyFont="1" applyBorder="1" applyAlignment="1">
      <alignment horizontal="center"/>
      <protection/>
    </xf>
    <xf numFmtId="0" fontId="1" fillId="0" borderId="11" xfId="17" applyFont="1" applyBorder="1">
      <alignment/>
      <protection/>
    </xf>
    <xf numFmtId="0" fontId="8" fillId="0" borderId="13" xfId="17" applyFont="1" applyBorder="1" applyAlignment="1">
      <alignment vertical="top" wrapText="1"/>
      <protection/>
    </xf>
    <xf numFmtId="0" fontId="1" fillId="0" borderId="1" xfId="17" applyFont="1" applyBorder="1">
      <alignment/>
      <protection/>
    </xf>
    <xf numFmtId="0" fontId="8" fillId="0" borderId="1" xfId="17" applyFont="1" applyBorder="1" applyAlignment="1">
      <alignment vertical="top" wrapText="1"/>
      <protection/>
    </xf>
    <xf numFmtId="0" fontId="1" fillId="0" borderId="8" xfId="17" applyFont="1" applyBorder="1" applyAlignment="1">
      <alignment wrapText="1"/>
      <protection/>
    </xf>
    <xf numFmtId="4" fontId="1" fillId="0" borderId="8" xfId="17" applyNumberFormat="1" applyFont="1" applyBorder="1">
      <alignment/>
      <protection/>
    </xf>
    <xf numFmtId="4" fontId="1" fillId="0" borderId="9" xfId="17" applyNumberFormat="1" applyFont="1" applyBorder="1" applyAlignment="1">
      <alignment/>
      <protection/>
    </xf>
    <xf numFmtId="0" fontId="1" fillId="0" borderId="10" xfId="17" applyFont="1" applyBorder="1">
      <alignment/>
      <protection/>
    </xf>
    <xf numFmtId="0" fontId="1" fillId="0" borderId="10" xfId="17" applyFont="1" applyBorder="1" applyAlignment="1">
      <alignment wrapText="1"/>
      <protection/>
    </xf>
    <xf numFmtId="4" fontId="1" fillId="0" borderId="10" xfId="17" applyNumberFormat="1" applyFont="1" applyBorder="1">
      <alignment/>
      <protection/>
    </xf>
    <xf numFmtId="4" fontId="1" fillId="0" borderId="14" xfId="17" applyNumberFormat="1" applyFont="1" applyBorder="1" applyAlignment="1">
      <alignment/>
      <protection/>
    </xf>
    <xf numFmtId="3" fontId="1" fillId="0" borderId="10" xfId="17" applyNumberFormat="1" applyFont="1" applyBorder="1">
      <alignment/>
      <protection/>
    </xf>
    <xf numFmtId="43" fontId="9" fillId="0" borderId="10" xfId="17" applyNumberFormat="1" applyFont="1" applyBorder="1">
      <alignment/>
      <protection/>
    </xf>
    <xf numFmtId="0" fontId="1" fillId="0" borderId="15" xfId="17" applyFont="1" applyBorder="1">
      <alignment/>
      <protection/>
    </xf>
    <xf numFmtId="0" fontId="1" fillId="0" borderId="13" xfId="17" applyFont="1" applyBorder="1" applyAlignment="1">
      <alignment horizontal="center"/>
      <protection/>
    </xf>
    <xf numFmtId="3" fontId="1" fillId="0" borderId="15" xfId="17" applyNumberFormat="1" applyFont="1" applyBorder="1">
      <alignment/>
      <protection/>
    </xf>
    <xf numFmtId="3" fontId="1" fillId="0" borderId="8" xfId="17" applyNumberFormat="1" applyFont="1" applyBorder="1">
      <alignment/>
      <protection/>
    </xf>
    <xf numFmtId="0" fontId="1" fillId="0" borderId="8" xfId="17" applyFont="1" applyBorder="1" applyAlignment="1">
      <alignment horizontal="right"/>
      <protection/>
    </xf>
    <xf numFmtId="4" fontId="1" fillId="0" borderId="11" xfId="17" applyNumberFormat="1" applyFont="1" applyBorder="1" applyAlignment="1">
      <alignment horizontal="center"/>
      <protection/>
    </xf>
    <xf numFmtId="0" fontId="1" fillId="0" borderId="10" xfId="17" applyFont="1" applyBorder="1" applyAlignment="1">
      <alignment horizontal="right"/>
      <protection/>
    </xf>
    <xf numFmtId="4" fontId="1" fillId="0" borderId="13" xfId="17" applyNumberFormat="1" applyFont="1" applyBorder="1" applyAlignment="1">
      <alignment horizontal="center"/>
      <protection/>
    </xf>
    <xf numFmtId="3" fontId="1" fillId="0" borderId="1" xfId="17" applyNumberFormat="1" applyFont="1" applyBorder="1" applyAlignment="1">
      <alignment horizontal="center"/>
      <protection/>
    </xf>
    <xf numFmtId="3" fontId="1" fillId="0" borderId="0" xfId="17" applyNumberFormat="1" applyFont="1" applyBorder="1" applyAlignment="1">
      <alignment horizontal="center"/>
      <protection/>
    </xf>
    <xf numFmtId="3" fontId="1" fillId="0" borderId="16" xfId="17" applyNumberFormat="1" applyFont="1" applyBorder="1" applyAlignment="1">
      <alignment horizontal="center"/>
      <protection/>
    </xf>
    <xf numFmtId="0" fontId="1" fillId="0" borderId="7" xfId="17" applyFont="1" applyBorder="1" applyAlignment="1">
      <alignment horizontal="center" vertical="center"/>
      <protection/>
    </xf>
    <xf numFmtId="0" fontId="1" fillId="0" borderId="12" xfId="17" applyFont="1" applyBorder="1" applyAlignment="1">
      <alignment horizontal="center"/>
      <protection/>
    </xf>
    <xf numFmtId="0" fontId="1" fillId="0" borderId="16" xfId="17" applyFont="1" applyBorder="1" applyAlignment="1">
      <alignment horizontal="center" wrapText="1"/>
      <protection/>
    </xf>
    <xf numFmtId="0" fontId="3" fillId="0" borderId="8" xfId="17" applyFont="1" applyBorder="1" applyAlignment="1">
      <alignment horizontal="center"/>
      <protection/>
    </xf>
    <xf numFmtId="0" fontId="3" fillId="0" borderId="8" xfId="17" applyFont="1" applyBorder="1">
      <alignment/>
      <protection/>
    </xf>
    <xf numFmtId="0" fontId="8" fillId="0" borderId="17" xfId="17" applyFont="1" applyBorder="1" applyAlignment="1">
      <alignment vertical="top" wrapText="1"/>
      <protection/>
    </xf>
    <xf numFmtId="0" fontId="3" fillId="0" borderId="1" xfId="17" applyFont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1" fillId="0" borderId="4" xfId="17" applyFont="1" applyBorder="1" applyAlignment="1">
      <alignment horizontal="center"/>
      <protection/>
    </xf>
    <xf numFmtId="4" fontId="1" fillId="0" borderId="0" xfId="17" applyNumberFormat="1" applyFont="1" applyBorder="1" applyAlignment="1">
      <alignment horizontal="center"/>
      <protection/>
    </xf>
    <xf numFmtId="4" fontId="3" fillId="0" borderId="1" xfId="17" applyNumberFormat="1" applyFont="1" applyBorder="1">
      <alignment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 wrapText="1"/>
      <protection/>
    </xf>
    <xf numFmtId="4" fontId="3" fillId="0" borderId="0" xfId="17" applyNumberFormat="1" applyFont="1" applyBorder="1">
      <alignment/>
      <protection/>
    </xf>
    <xf numFmtId="4" fontId="1" fillId="0" borderId="0" xfId="17" applyNumberFormat="1" applyFont="1" applyBorder="1">
      <alignment/>
      <protection/>
    </xf>
    <xf numFmtId="4" fontId="1" fillId="0" borderId="0" xfId="17" applyNumberFormat="1" applyFont="1">
      <alignment/>
      <protection/>
    </xf>
    <xf numFmtId="0" fontId="1" fillId="0" borderId="0" xfId="17" applyFont="1">
      <alignment/>
      <protection/>
    </xf>
    <xf numFmtId="3" fontId="1" fillId="0" borderId="0" xfId="17" applyNumberFormat="1" applyFont="1">
      <alignment/>
      <protection/>
    </xf>
    <xf numFmtId="0" fontId="1" fillId="0" borderId="11" xfId="17" applyFont="1" applyBorder="1" applyAlignment="1">
      <alignment horizontal="center" vertical="center"/>
      <protection/>
    </xf>
    <xf numFmtId="3" fontId="1" fillId="0" borderId="11" xfId="17" applyNumberFormat="1" applyFont="1" applyBorder="1" applyAlignment="1">
      <alignment horizontal="center"/>
      <protection/>
    </xf>
    <xf numFmtId="3" fontId="1" fillId="0" borderId="13" xfId="17" applyNumberFormat="1" applyFont="1" applyBorder="1" applyAlignment="1">
      <alignment horizontal="center"/>
      <protection/>
    </xf>
    <xf numFmtId="0" fontId="3" fillId="0" borderId="6" xfId="17" applyFont="1" applyBorder="1" applyAlignment="1">
      <alignment wrapText="1"/>
      <protection/>
    </xf>
    <xf numFmtId="0" fontId="1" fillId="0" borderId="8" xfId="17" applyFont="1" applyBorder="1" applyAlignment="1">
      <alignment horizontal="left" wrapText="1"/>
      <protection/>
    </xf>
    <xf numFmtId="3" fontId="1" fillId="0" borderId="8" xfId="17" applyNumberFormat="1" applyFont="1" applyBorder="1" applyAlignment="1">
      <alignment horizontal="left"/>
      <protection/>
    </xf>
    <xf numFmtId="4" fontId="1" fillId="0" borderId="1" xfId="17" applyNumberFormat="1" applyFont="1" applyBorder="1" applyAlignment="1">
      <alignment horizontal="left" wrapText="1"/>
      <protection/>
    </xf>
    <xf numFmtId="4" fontId="1" fillId="0" borderId="13" xfId="17" applyNumberFormat="1" applyFont="1" applyBorder="1" applyAlignment="1">
      <alignment horizontal="left" wrapText="1"/>
      <protection/>
    </xf>
    <xf numFmtId="3" fontId="1" fillId="0" borderId="1" xfId="17" applyNumberFormat="1" applyFont="1" applyBorder="1" applyAlignment="1">
      <alignment horizontal="left"/>
      <protection/>
    </xf>
    <xf numFmtId="3" fontId="1" fillId="0" borderId="14" xfId="17" applyNumberFormat="1" applyFont="1" applyBorder="1" applyAlignment="1">
      <alignment/>
      <protection/>
    </xf>
    <xf numFmtId="0" fontId="3" fillId="0" borderId="10" xfId="17" applyFont="1" applyBorder="1" applyAlignment="1">
      <alignment horizontal="right"/>
      <protection/>
    </xf>
    <xf numFmtId="4" fontId="3" fillId="0" borderId="10" xfId="17" applyNumberFormat="1" applyFont="1" applyBorder="1">
      <alignment/>
      <protection/>
    </xf>
    <xf numFmtId="1" fontId="1" fillId="0" borderId="13" xfId="17" applyNumberFormat="1" applyFont="1" applyBorder="1" applyAlignment="1">
      <alignment horizontal="center"/>
      <protection/>
    </xf>
    <xf numFmtId="1" fontId="1" fillId="0" borderId="1" xfId="17" applyNumberFormat="1" applyFont="1" applyBorder="1" applyAlignment="1">
      <alignment horizontal="center"/>
      <protection/>
    </xf>
    <xf numFmtId="4" fontId="1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0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3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4" fontId="10" fillId="0" borderId="1" xfId="0" applyNumberFormat="1" applyFont="1" applyBorder="1" applyAlignment="1">
      <alignment horizontal="center" vertical="top"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13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4" fontId="16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/>
    </xf>
    <xf numFmtId="4" fontId="10" fillId="0" borderId="1" xfId="0" applyNumberFormat="1" applyFont="1" applyBorder="1" applyAlignment="1">
      <alignment horizontal="left" vertical="top"/>
    </xf>
    <xf numFmtId="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3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top"/>
    </xf>
    <xf numFmtId="4" fontId="13" fillId="0" borderId="1" xfId="0" applyNumberFormat="1" applyFont="1" applyBorder="1" applyAlignment="1">
      <alignment horizontal="center" vertical="top"/>
    </xf>
    <xf numFmtId="4" fontId="14" fillId="0" borderId="1" xfId="0" applyNumberFormat="1" applyFont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left" vertical="top"/>
    </xf>
    <xf numFmtId="1" fontId="13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3" fillId="0" borderId="3" xfId="0" applyNumberFormat="1" applyFont="1" applyBorder="1" applyAlignment="1">
      <alignment horizontal="center" vertical="top" wrapText="1"/>
    </xf>
    <xf numFmtId="0" fontId="3" fillId="0" borderId="12" xfId="17" applyFont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0" fontId="1" fillId="0" borderId="0" xfId="17" applyFont="1" applyBorder="1" applyAlignment="1">
      <alignment horizontal="center" vertical="top" wrapText="1"/>
      <protection/>
    </xf>
    <xf numFmtId="0" fontId="15" fillId="0" borderId="0" xfId="17" applyFont="1">
      <alignment/>
      <protection/>
    </xf>
    <xf numFmtId="0" fontId="15" fillId="0" borderId="13" xfId="0" applyFont="1" applyBorder="1" applyAlignment="1">
      <alignment horizontal="center"/>
    </xf>
    <xf numFmtId="0" fontId="15" fillId="0" borderId="17" xfId="17" applyFont="1" applyBorder="1" applyAlignment="1">
      <alignment vertical="top" wrapText="1"/>
      <protection/>
    </xf>
    <xf numFmtId="0" fontId="15" fillId="0" borderId="1" xfId="0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top" wrapText="1"/>
    </xf>
    <xf numFmtId="0" fontId="15" fillId="0" borderId="1" xfId="17" applyFont="1" applyBorder="1" applyAlignment="1">
      <alignment horizontal="center"/>
      <protection/>
    </xf>
    <xf numFmtId="4" fontId="15" fillId="0" borderId="1" xfId="17" applyNumberFormat="1" applyFont="1" applyBorder="1" applyAlignment="1">
      <alignment horizontal="center"/>
      <protection/>
    </xf>
    <xf numFmtId="0" fontId="15" fillId="0" borderId="1" xfId="17" applyFont="1" applyBorder="1" applyAlignment="1">
      <alignment vertical="top" wrapText="1"/>
      <protection/>
    </xf>
    <xf numFmtId="0" fontId="1" fillId="0" borderId="0" xfId="17" applyFont="1" applyAlignment="1">
      <alignment horizontal="left"/>
      <protection/>
    </xf>
    <xf numFmtId="0" fontId="5" fillId="0" borderId="1" xfId="17" applyFont="1" applyBorder="1" applyAlignment="1">
      <alignment horizontal="left" vertical="center"/>
      <protection/>
    </xf>
    <xf numFmtId="4" fontId="1" fillId="0" borderId="3" xfId="17" applyNumberFormat="1" applyFont="1" applyBorder="1" applyAlignment="1">
      <alignment horizontal="left" vertical="center"/>
      <protection/>
    </xf>
    <xf numFmtId="4" fontId="3" fillId="0" borderId="6" xfId="17" applyNumberFormat="1" applyFont="1" applyBorder="1" applyAlignment="1">
      <alignment horizontal="left"/>
      <protection/>
    </xf>
    <xf numFmtId="4" fontId="3" fillId="0" borderId="10" xfId="17" applyNumberFormat="1" applyFont="1" applyBorder="1" applyAlignment="1">
      <alignment horizontal="left"/>
      <protection/>
    </xf>
    <xf numFmtId="3" fontId="1" fillId="0" borderId="15" xfId="17" applyNumberFormat="1" applyFont="1" applyBorder="1" applyAlignment="1">
      <alignment horizontal="left"/>
      <protection/>
    </xf>
    <xf numFmtId="4" fontId="3" fillId="0" borderId="10" xfId="17" applyNumberFormat="1" applyFont="1" applyBorder="1" applyAlignment="1">
      <alignment horizontal="left"/>
      <protection/>
    </xf>
    <xf numFmtId="4" fontId="1" fillId="0" borderId="13" xfId="17" applyNumberFormat="1" applyFont="1" applyBorder="1" applyAlignment="1">
      <alignment horizontal="left"/>
      <protection/>
    </xf>
    <xf numFmtId="4" fontId="15" fillId="0" borderId="1" xfId="0" applyNumberFormat="1" applyFont="1" applyBorder="1" applyAlignment="1">
      <alignment horizontal="left" vertical="top" wrapText="1"/>
    </xf>
    <xf numFmtId="4" fontId="15" fillId="0" borderId="1" xfId="17" applyNumberFormat="1" applyFont="1" applyBorder="1" applyAlignment="1">
      <alignment horizontal="left"/>
      <protection/>
    </xf>
    <xf numFmtId="4" fontId="3" fillId="0" borderId="0" xfId="17" applyNumberFormat="1" applyFont="1" applyBorder="1" applyAlignment="1">
      <alignment horizontal="left"/>
      <protection/>
    </xf>
    <xf numFmtId="0" fontId="3" fillId="0" borderId="0" xfId="17" applyFont="1" applyAlignment="1">
      <alignment wrapText="1"/>
      <protection/>
    </xf>
    <xf numFmtId="4" fontId="3" fillId="0" borderId="2" xfId="17" applyNumberFormat="1" applyFont="1" applyBorder="1">
      <alignment/>
      <protection/>
    </xf>
    <xf numFmtId="4" fontId="3" fillId="0" borderId="3" xfId="17" applyNumberFormat="1" applyFont="1" applyBorder="1">
      <alignment/>
      <protection/>
    </xf>
    <xf numFmtId="3" fontId="3" fillId="0" borderId="3" xfId="17" applyNumberFormat="1" applyFont="1" applyBorder="1">
      <alignment/>
      <protection/>
    </xf>
    <xf numFmtId="4" fontId="3" fillId="0" borderId="18" xfId="17" applyNumberFormat="1" applyFont="1" applyBorder="1">
      <alignment/>
      <protection/>
    </xf>
    <xf numFmtId="1" fontId="3" fillId="0" borderId="3" xfId="17" applyNumberFormat="1" applyFont="1" applyBorder="1">
      <alignment/>
      <protection/>
    </xf>
    <xf numFmtId="4" fontId="3" fillId="0" borderId="19" xfId="17" applyNumberFormat="1" applyFont="1" applyBorder="1">
      <alignment/>
      <protection/>
    </xf>
    <xf numFmtId="0" fontId="3" fillId="0" borderId="0" xfId="17" applyFont="1" applyAlignment="1">
      <alignment horizontal="left"/>
      <protection/>
    </xf>
    <xf numFmtId="0" fontId="8" fillId="0" borderId="13" xfId="17" applyFont="1" applyBorder="1" applyAlignment="1">
      <alignment horizontal="center" vertical="center"/>
      <protection/>
    </xf>
    <xf numFmtId="4" fontId="1" fillId="0" borderId="3" xfId="17" applyNumberFormat="1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center"/>
      <protection/>
    </xf>
    <xf numFmtId="3" fontId="1" fillId="0" borderId="0" xfId="17" applyNumberFormat="1" applyFont="1" applyBorder="1">
      <alignment/>
      <protection/>
    </xf>
    <xf numFmtId="43" fontId="9" fillId="0" borderId="0" xfId="17" applyNumberFormat="1" applyFont="1" applyBorder="1" applyAlignment="1">
      <alignment horizontal="center"/>
      <protection/>
    </xf>
    <xf numFmtId="0" fontId="1" fillId="0" borderId="11" xfId="17" applyFont="1" applyBorder="1" applyAlignment="1">
      <alignment horizontal="left" vertical="center"/>
      <protection/>
    </xf>
    <xf numFmtId="0" fontId="1" fillId="0" borderId="4" xfId="17" applyFont="1" applyBorder="1" applyAlignment="1">
      <alignment horizontal="left"/>
      <protection/>
    </xf>
    <xf numFmtId="0" fontId="1" fillId="0" borderId="20" xfId="17" applyFont="1" applyBorder="1" applyAlignment="1">
      <alignment horizontal="left" wrapText="1"/>
      <protection/>
    </xf>
    <xf numFmtId="4" fontId="1" fillId="0" borderId="20" xfId="17" applyNumberFormat="1" applyFont="1" applyBorder="1" applyAlignment="1">
      <alignment horizontal="left"/>
      <protection/>
    </xf>
    <xf numFmtId="0" fontId="1" fillId="0" borderId="2" xfId="17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1" fillId="0" borderId="9" xfId="17" applyFont="1" applyBorder="1" applyAlignment="1">
      <alignment horizontal="left"/>
      <protection/>
    </xf>
    <xf numFmtId="0" fontId="1" fillId="0" borderId="12" xfId="17" applyFont="1" applyBorder="1">
      <alignment/>
      <protection/>
    </xf>
    <xf numFmtId="0" fontId="0" fillId="0" borderId="1" xfId="0" applyBorder="1" applyAlignment="1">
      <alignment horizontal="center" wrapText="1"/>
    </xf>
    <xf numFmtId="4" fontId="1" fillId="0" borderId="3" xfId="17" applyNumberFormat="1" applyFont="1" applyBorder="1" applyAlignment="1">
      <alignment horizontal="left"/>
      <protection/>
    </xf>
    <xf numFmtId="0" fontId="1" fillId="0" borderId="21" xfId="17" applyFont="1" applyBorder="1" applyAlignment="1">
      <alignment horizontal="left"/>
      <protection/>
    </xf>
    <xf numFmtId="0" fontId="1" fillId="0" borderId="3" xfId="17" applyFont="1" applyBorder="1" applyAlignment="1">
      <alignment horizontal="center"/>
      <protection/>
    </xf>
    <xf numFmtId="0" fontId="1" fillId="0" borderId="1" xfId="17" applyFont="1" applyBorder="1" applyAlignment="1">
      <alignment horizontal="center" vertical="top" wrapText="1"/>
      <protection/>
    </xf>
    <xf numFmtId="4" fontId="3" fillId="0" borderId="1" xfId="17" applyNumberFormat="1" applyFont="1" applyBorder="1" applyAlignment="1">
      <alignment horizontal="left" vertical="top" wrapText="1"/>
      <protection/>
    </xf>
    <xf numFmtId="4" fontId="3" fillId="0" borderId="1" xfId="17" applyNumberFormat="1" applyFont="1" applyBorder="1" applyAlignment="1">
      <alignment horizontal="center" vertical="top" wrapText="1"/>
      <protection/>
    </xf>
    <xf numFmtId="3" fontId="1" fillId="0" borderId="1" xfId="17" applyNumberFormat="1" applyFont="1" applyBorder="1">
      <alignment/>
      <protection/>
    </xf>
    <xf numFmtId="3" fontId="1" fillId="0" borderId="7" xfId="17" applyNumberFormat="1" applyFont="1" applyBorder="1" applyAlignment="1">
      <alignment horizontal="center"/>
      <protection/>
    </xf>
    <xf numFmtId="4" fontId="3" fillId="0" borderId="22" xfId="17" applyNumberFormat="1" applyFont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0" borderId="25" xfId="17" applyFont="1" applyBorder="1" applyAlignment="1">
      <alignment horizontal="center" vertical="top" wrapText="1"/>
      <protection/>
    </xf>
    <xf numFmtId="0" fontId="10" fillId="0" borderId="0" xfId="17" applyFont="1" applyBorder="1" applyAlignment="1">
      <alignment horizontal="center" vertical="top" wrapText="1"/>
      <protection/>
    </xf>
    <xf numFmtId="0" fontId="10" fillId="0" borderId="26" xfId="17" applyFont="1" applyBorder="1" applyAlignment="1">
      <alignment horizontal="center" vertical="top" wrapText="1"/>
      <protection/>
    </xf>
    <xf numFmtId="4" fontId="1" fillId="0" borderId="11" xfId="17" applyNumberFormat="1" applyFont="1" applyBorder="1" applyAlignment="1">
      <alignment horizontal="center"/>
      <protection/>
    </xf>
    <xf numFmtId="4" fontId="1" fillId="0" borderId="7" xfId="17" applyNumberFormat="1" applyFont="1" applyBorder="1" applyAlignment="1">
      <alignment horizontal="center"/>
      <protection/>
    </xf>
    <xf numFmtId="4" fontId="3" fillId="0" borderId="27" xfId="17" applyNumberFormat="1" applyFont="1" applyBorder="1" applyAlignment="1">
      <alignment horizontal="center"/>
      <protection/>
    </xf>
    <xf numFmtId="4" fontId="3" fillId="0" borderId="28" xfId="17" applyNumberFormat="1" applyFont="1" applyBorder="1" applyAlignment="1">
      <alignment horizontal="center"/>
      <protection/>
    </xf>
    <xf numFmtId="0" fontId="1" fillId="0" borderId="13" xfId="17" applyFont="1" applyBorder="1" applyAlignment="1">
      <alignment horizontal="center" wrapText="1"/>
      <protection/>
    </xf>
    <xf numFmtId="3" fontId="1" fillId="0" borderId="10" xfId="17" applyNumberFormat="1" applyFont="1" applyBorder="1" applyAlignment="1">
      <alignment horizontal="center"/>
      <protection/>
    </xf>
    <xf numFmtId="3" fontId="1" fillId="0" borderId="11" xfId="17" applyNumberFormat="1" applyFont="1" applyBorder="1" applyAlignment="1">
      <alignment horizontal="center"/>
      <protection/>
    </xf>
    <xf numFmtId="3" fontId="1" fillId="0" borderId="13" xfId="17" applyNumberFormat="1" applyFont="1" applyBorder="1" applyAlignment="1">
      <alignment horizontal="center"/>
      <protection/>
    </xf>
    <xf numFmtId="43" fontId="9" fillId="0" borderId="10" xfId="17" applyNumberFormat="1" applyFont="1" applyBorder="1" applyAlignment="1">
      <alignment horizontal="center"/>
      <protection/>
    </xf>
    <xf numFmtId="43" fontId="9" fillId="0" borderId="11" xfId="17" applyNumberFormat="1" applyFont="1" applyBorder="1" applyAlignment="1">
      <alignment horizontal="center"/>
      <protection/>
    </xf>
    <xf numFmtId="43" fontId="9" fillId="0" borderId="13" xfId="17" applyNumberFormat="1" applyFont="1" applyBorder="1" applyAlignment="1">
      <alignment horizontal="center"/>
      <protection/>
    </xf>
    <xf numFmtId="0" fontId="1" fillId="0" borderId="7" xfId="17" applyFont="1" applyBorder="1" applyAlignment="1">
      <alignment horizontal="center" wrapText="1"/>
      <protection/>
    </xf>
    <xf numFmtId="4" fontId="1" fillId="0" borderId="10" xfId="17" applyNumberFormat="1" applyFont="1" applyBorder="1" applyAlignment="1">
      <alignment horizontal="center"/>
      <protection/>
    </xf>
    <xf numFmtId="0" fontId="1" fillId="0" borderId="10" xfId="17" applyFont="1" applyBorder="1" applyAlignment="1">
      <alignment horizontal="center"/>
      <protection/>
    </xf>
    <xf numFmtId="0" fontId="1" fillId="0" borderId="11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/>
      <protection/>
    </xf>
    <xf numFmtId="0" fontId="1" fillId="0" borderId="10" xfId="17" applyFont="1" applyBorder="1" applyAlignment="1">
      <alignment horizontal="center" wrapText="1"/>
      <protection/>
    </xf>
    <xf numFmtId="0" fontId="1" fillId="0" borderId="11" xfId="17" applyFont="1" applyBorder="1" applyAlignment="1">
      <alignment horizontal="center" wrapText="1"/>
      <protection/>
    </xf>
    <xf numFmtId="0" fontId="12" fillId="0" borderId="0" xfId="0" applyFont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0" fontId="13" fillId="0" borderId="11" xfId="0" applyNumberFormat="1" applyFont="1" applyBorder="1" applyAlignment="1">
      <alignment horizontal="center" vertical="top" wrapText="1"/>
    </xf>
    <xf numFmtId="0" fontId="13" fillId="0" borderId="13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" fillId="0" borderId="3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center" vertical="center"/>
      <protection/>
    </xf>
    <xf numFmtId="0" fontId="1" fillId="0" borderId="13" xfId="17" applyFont="1" applyBorder="1" applyAlignment="1">
      <alignment horizontal="center" vertical="center"/>
      <protection/>
    </xf>
    <xf numFmtId="0" fontId="3" fillId="0" borderId="4" xfId="17" applyFont="1" applyBorder="1" applyAlignment="1">
      <alignment horizontal="center" vertical="top" wrapText="1"/>
      <protection/>
    </xf>
    <xf numFmtId="0" fontId="3" fillId="0" borderId="20" xfId="17" applyFont="1" applyBorder="1" applyAlignment="1">
      <alignment horizontal="center" vertical="top" wrapText="1"/>
      <protection/>
    </xf>
    <xf numFmtId="0" fontId="3" fillId="0" borderId="5" xfId="17" applyFont="1" applyBorder="1" applyAlignment="1">
      <alignment horizontal="center" vertical="top" wrapText="1"/>
      <protection/>
    </xf>
    <xf numFmtId="0" fontId="3" fillId="0" borderId="12" xfId="17" applyFont="1" applyBorder="1" applyAlignment="1">
      <alignment horizontal="center" vertical="top" wrapText="1"/>
      <protection/>
    </xf>
    <xf numFmtId="0" fontId="3" fillId="0" borderId="0" xfId="17" applyFont="1" applyBorder="1" applyAlignment="1">
      <alignment horizontal="center" vertical="top" wrapText="1"/>
      <protection/>
    </xf>
    <xf numFmtId="0" fontId="3" fillId="0" borderId="16" xfId="17" applyFont="1" applyBorder="1" applyAlignment="1">
      <alignment horizontal="center" vertical="top" wrapText="1"/>
      <protection/>
    </xf>
    <xf numFmtId="0" fontId="3" fillId="0" borderId="21" xfId="17" applyFont="1" applyBorder="1" applyAlignment="1">
      <alignment horizontal="center" vertical="top" wrapText="1"/>
      <protection/>
    </xf>
    <xf numFmtId="0" fontId="3" fillId="0" borderId="30" xfId="17" applyFont="1" applyBorder="1" applyAlignment="1">
      <alignment horizontal="center" vertical="top" wrapText="1"/>
      <protection/>
    </xf>
    <xf numFmtId="0" fontId="3" fillId="0" borderId="31" xfId="17" applyFont="1" applyBorder="1" applyAlignment="1">
      <alignment horizontal="center" vertical="top" wrapText="1"/>
      <protection/>
    </xf>
    <xf numFmtId="0" fontId="3" fillId="0" borderId="4" xfId="17" applyFont="1" applyBorder="1" applyAlignment="1">
      <alignment horizontal="center" vertical="top" wrapText="1"/>
      <protection/>
    </xf>
    <xf numFmtId="0" fontId="7" fillId="0" borderId="2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3" fillId="0" borderId="33" xfId="17" applyFont="1" applyBorder="1" applyAlignment="1">
      <alignment horizontal="center"/>
      <protection/>
    </xf>
    <xf numFmtId="0" fontId="3" fillId="0" borderId="34" xfId="17" applyFont="1" applyBorder="1" applyAlignment="1">
      <alignment horizontal="center"/>
      <protection/>
    </xf>
    <xf numFmtId="0" fontId="4" fillId="0" borderId="0" xfId="17" applyFont="1" applyAlignment="1">
      <alignment horizontal="center" wrapText="1"/>
      <protection/>
    </xf>
    <xf numFmtId="0" fontId="3" fillId="2" borderId="1" xfId="17" applyFont="1" applyFill="1" applyBorder="1" applyAlignment="1">
      <alignment horizontal="center" vertical="center"/>
      <protection/>
    </xf>
    <xf numFmtId="0" fontId="3" fillId="2" borderId="1" xfId="17" applyFont="1" applyFill="1" applyBorder="1" applyAlignment="1">
      <alignment horizontal="center" vertical="center" wrapText="1"/>
      <protection/>
    </xf>
    <xf numFmtId="0" fontId="3" fillId="2" borderId="1" xfId="17" applyFont="1" applyFill="1" applyBorder="1" applyAlignment="1">
      <alignment horizontal="left" vertical="center" wrapText="1"/>
      <protection/>
    </xf>
    <xf numFmtId="4" fontId="1" fillId="0" borderId="35" xfId="17" applyNumberFormat="1" applyFont="1" applyBorder="1" applyAlignment="1">
      <alignment horizontal="center" vertical="center" wrapText="1"/>
      <protection/>
    </xf>
    <xf numFmtId="4" fontId="6" fillId="0" borderId="35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3" fillId="0" borderId="36" xfId="17" applyFont="1" applyBorder="1" applyAlignment="1">
      <alignment horizontal="center"/>
      <protection/>
    </xf>
    <xf numFmtId="0" fontId="3" fillId="0" borderId="37" xfId="17" applyFont="1" applyBorder="1" applyAlignment="1">
      <alignment horizontal="center"/>
      <protection/>
    </xf>
    <xf numFmtId="0" fontId="1" fillId="0" borderId="8" xfId="17" applyFont="1" applyBorder="1" applyAlignment="1">
      <alignment horizontal="left"/>
      <protection/>
    </xf>
    <xf numFmtId="0" fontId="1" fillId="0" borderId="10" xfId="17" applyFont="1" applyBorder="1" applyAlignment="1">
      <alignment horizontal="left"/>
      <protection/>
    </xf>
    <xf numFmtId="3" fontId="1" fillId="0" borderId="8" xfId="17" applyNumberFormat="1" applyFont="1" applyBorder="1" applyAlignment="1">
      <alignment horizontal="left" wrapText="1"/>
      <protection/>
    </xf>
    <xf numFmtId="3" fontId="1" fillId="0" borderId="10" xfId="17" applyNumberFormat="1" applyFont="1" applyBorder="1" applyAlignment="1">
      <alignment horizontal="left" wrapText="1"/>
      <protection/>
    </xf>
    <xf numFmtId="4" fontId="1" fillId="0" borderId="8" xfId="17" applyNumberFormat="1" applyFont="1" applyBorder="1" applyAlignment="1">
      <alignment horizontal="left"/>
      <protection/>
    </xf>
    <xf numFmtId="4" fontId="1" fillId="0" borderId="10" xfId="17" applyNumberFormat="1" applyFont="1" applyBorder="1" applyAlignment="1">
      <alignment horizontal="left"/>
      <protection/>
    </xf>
    <xf numFmtId="3" fontId="1" fillId="0" borderId="8" xfId="17" applyNumberFormat="1" applyFont="1" applyBorder="1" applyAlignment="1">
      <alignment horizontal="left"/>
      <protection/>
    </xf>
    <xf numFmtId="3" fontId="1" fillId="0" borderId="10" xfId="17" applyNumberFormat="1" applyFont="1" applyBorder="1" applyAlignment="1">
      <alignment horizontal="left"/>
      <protection/>
    </xf>
    <xf numFmtId="4" fontId="1" fillId="0" borderId="11" xfId="17" applyNumberFormat="1" applyFont="1" applyBorder="1" applyAlignment="1">
      <alignment horizontal="left"/>
      <protection/>
    </xf>
    <xf numFmtId="3" fontId="1" fillId="0" borderId="1" xfId="17" applyNumberFormat="1" applyFont="1" applyBorder="1" applyAlignment="1">
      <alignment horizontal="left" wrapText="1"/>
      <protection/>
    </xf>
    <xf numFmtId="0" fontId="1" fillId="0" borderId="8" xfId="17" applyFont="1" applyBorder="1" applyAlignment="1">
      <alignment horizontal="left" vertical="center"/>
      <protection/>
    </xf>
    <xf numFmtId="0" fontId="3" fillId="0" borderId="14" xfId="17" applyFont="1" applyBorder="1" applyAlignment="1">
      <alignment horizontal="center" vertical="top" wrapText="1"/>
      <protection/>
    </xf>
    <xf numFmtId="0" fontId="3" fillId="0" borderId="38" xfId="17" applyFont="1" applyBorder="1" applyAlignment="1">
      <alignment horizontal="center" vertical="top" wrapText="1"/>
      <protection/>
    </xf>
    <xf numFmtId="0" fontId="3" fillId="0" borderId="39" xfId="17" applyFont="1" applyBorder="1" applyAlignment="1">
      <alignment horizontal="center" vertical="top" wrapText="1"/>
      <protection/>
    </xf>
    <xf numFmtId="0" fontId="1" fillId="0" borderId="8" xfId="17" applyFont="1" applyBorder="1" applyAlignment="1">
      <alignment horizontal="left" wrapText="1"/>
      <protection/>
    </xf>
    <xf numFmtId="0" fontId="1" fillId="0" borderId="10" xfId="17" applyFont="1" applyBorder="1" applyAlignment="1">
      <alignment horizontal="left" wrapText="1"/>
      <protection/>
    </xf>
    <xf numFmtId="0" fontId="1" fillId="0" borderId="11" xfId="17" applyFont="1" applyBorder="1" applyAlignment="1">
      <alignment horizontal="left" vertical="center"/>
      <protection/>
    </xf>
    <xf numFmtId="0" fontId="1" fillId="0" borderId="7" xfId="17" applyFont="1" applyBorder="1" applyAlignment="1">
      <alignment horizontal="left" vertical="center"/>
      <protection/>
    </xf>
    <xf numFmtId="0" fontId="3" fillId="0" borderId="4" xfId="17" applyFont="1" applyBorder="1" applyAlignment="1">
      <alignment horizontal="center" wrapText="1"/>
      <protection/>
    </xf>
    <xf numFmtId="0" fontId="7" fillId="0" borderId="2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1" fillId="0" borderId="10" xfId="17" applyFont="1" applyBorder="1" applyAlignment="1">
      <alignment horizontal="left" vertical="center"/>
      <protection/>
    </xf>
    <xf numFmtId="0" fontId="1" fillId="0" borderId="2" xfId="17" applyFont="1" applyBorder="1" applyAlignment="1">
      <alignment horizontal="left" wrapText="1"/>
      <protection/>
    </xf>
    <xf numFmtId="0" fontId="0" fillId="0" borderId="18" xfId="0" applyBorder="1" applyAlignment="1">
      <alignment horizontal="left" wrapText="1"/>
    </xf>
    <xf numFmtId="0" fontId="1" fillId="0" borderId="10" xfId="17" applyFont="1" applyBorder="1" applyAlignment="1">
      <alignment horizontal="center" vertical="center"/>
      <protection/>
    </xf>
    <xf numFmtId="0" fontId="15" fillId="0" borderId="3" xfId="17" applyFont="1" applyBorder="1" applyAlignment="1">
      <alignment horizontal="center" vertical="top"/>
      <protection/>
    </xf>
    <xf numFmtId="0" fontId="15" fillId="0" borderId="11" xfId="17" applyFont="1" applyBorder="1" applyAlignment="1">
      <alignment horizontal="center" vertical="top"/>
      <protection/>
    </xf>
    <xf numFmtId="0" fontId="15" fillId="0" borderId="13" xfId="17" applyFont="1" applyBorder="1" applyAlignment="1">
      <alignment horizontal="center" vertical="top"/>
      <protection/>
    </xf>
    <xf numFmtId="0" fontId="8" fillId="0" borderId="1" xfId="17" applyFont="1" applyBorder="1" applyAlignment="1">
      <alignment horizontal="center" vertical="center"/>
      <protection/>
    </xf>
    <xf numFmtId="0" fontId="1" fillId="0" borderId="1" xfId="17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3" xfId="17" applyFont="1" applyBorder="1" applyAlignment="1">
      <alignment horizontal="center"/>
      <protection/>
    </xf>
    <xf numFmtId="0" fontId="3" fillId="0" borderId="11" xfId="17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10" fillId="0" borderId="40" xfId="17" applyFont="1" applyBorder="1" applyAlignment="1">
      <alignment horizontal="center" vertical="top" wrapText="1"/>
      <protection/>
    </xf>
    <xf numFmtId="0" fontId="10" fillId="0" borderId="41" xfId="17" applyFont="1" applyBorder="1" applyAlignment="1">
      <alignment horizontal="center" vertical="top" wrapText="1"/>
      <protection/>
    </xf>
    <xf numFmtId="0" fontId="10" fillId="0" borderId="42" xfId="17" applyFont="1" applyBorder="1" applyAlignment="1">
      <alignment horizontal="center" vertical="top" wrapText="1"/>
      <protection/>
    </xf>
    <xf numFmtId="0" fontId="10" fillId="0" borderId="43" xfId="17" applyFont="1" applyBorder="1" applyAlignment="1">
      <alignment horizontal="center" vertical="top" wrapText="1"/>
      <protection/>
    </xf>
    <xf numFmtId="0" fontId="10" fillId="0" borderId="44" xfId="17" applyFont="1" applyBorder="1" applyAlignment="1">
      <alignment horizontal="center" vertical="top" wrapText="1"/>
      <protection/>
    </xf>
    <xf numFmtId="0" fontId="10" fillId="0" borderId="45" xfId="17" applyFont="1" applyBorder="1" applyAlignment="1">
      <alignment horizontal="center" vertical="top" wrapText="1"/>
      <protection/>
    </xf>
    <xf numFmtId="0" fontId="3" fillId="0" borderId="1" xfId="17" applyFont="1" applyBorder="1" applyAlignment="1">
      <alignment horizontal="center"/>
      <protection/>
    </xf>
    <xf numFmtId="0" fontId="10" fillId="0" borderId="4" xfId="17" applyFont="1" applyBorder="1" applyAlignment="1">
      <alignment horizontal="center" vertical="top" wrapText="1"/>
      <protection/>
    </xf>
    <xf numFmtId="0" fontId="13" fillId="0" borderId="2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32" xfId="0" applyFont="1" applyBorder="1" applyAlignment="1">
      <alignment vertical="top" wrapText="1"/>
    </xf>
    <xf numFmtId="0" fontId="3" fillId="0" borderId="10" xfId="17" applyFont="1" applyBorder="1" applyAlignment="1">
      <alignment horizontal="center"/>
      <protection/>
    </xf>
    <xf numFmtId="0" fontId="3" fillId="0" borderId="13" xfId="17" applyFont="1" applyBorder="1" applyAlignment="1">
      <alignment horizontal="center"/>
      <protection/>
    </xf>
    <xf numFmtId="0" fontId="1" fillId="0" borderId="7" xfId="17" applyFont="1" applyBorder="1" applyAlignment="1">
      <alignment horizontal="center" vertical="center"/>
      <protection/>
    </xf>
    <xf numFmtId="0" fontId="1" fillId="0" borderId="7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11" xfId="17" applyFont="1" applyBorder="1" applyAlignment="1">
      <alignment horizontal="center"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11" fillId="0" borderId="4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" fillId="0" borderId="1" xfId="17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1" xfId="17" applyFont="1" applyBorder="1" applyAlignment="1">
      <alignment horizontal="center" wrapText="1"/>
      <protection/>
    </xf>
    <xf numFmtId="0" fontId="0" fillId="0" borderId="1" xfId="0" applyBorder="1" applyAlignment="1">
      <alignment horizontal="center" wrapText="1"/>
    </xf>
    <xf numFmtId="0" fontId="1" fillId="0" borderId="4" xfId="17" applyFont="1" applyBorder="1" applyAlignment="1">
      <alignment horizontal="center" vertical="top" wrapText="1"/>
      <protection/>
    </xf>
    <xf numFmtId="0" fontId="0" fillId="0" borderId="2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1" fillId="0" borderId="2" xfId="17" applyFont="1" applyBorder="1" applyAlignment="1">
      <alignment horizontal="center" vertical="top"/>
      <protection/>
    </xf>
    <xf numFmtId="0" fontId="0" fillId="0" borderId="18" xfId="0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A1" sqref="A1:F2"/>
    </sheetView>
  </sheetViews>
  <sheetFormatPr defaultColWidth="9.00390625" defaultRowHeight="12.75"/>
  <cols>
    <col min="1" max="1" width="5.125" style="95" customWidth="1"/>
    <col min="2" max="2" width="6.875" style="95" customWidth="1"/>
    <col min="3" max="3" width="6.125" style="136" customWidth="1"/>
    <col min="4" max="4" width="36.625" style="137" customWidth="1"/>
    <col min="5" max="5" width="10.25390625" style="138" customWidth="1"/>
    <col min="6" max="6" width="10.875" style="138" customWidth="1"/>
    <col min="7" max="7" width="9.875" style="94" bestFit="1" customWidth="1"/>
    <col min="8" max="8" width="10.125" style="94" bestFit="1" customWidth="1"/>
    <col min="9" max="16384" width="9.125" style="95" customWidth="1"/>
  </cols>
  <sheetData>
    <row r="1" spans="1:6" ht="12.75">
      <c r="A1" s="218" t="s">
        <v>138</v>
      </c>
      <c r="B1" s="218"/>
      <c r="C1" s="218"/>
      <c r="D1" s="218"/>
      <c r="E1" s="218"/>
      <c r="F1" s="218"/>
    </row>
    <row r="2" spans="1:6" ht="45" customHeight="1">
      <c r="A2" s="219"/>
      <c r="B2" s="219"/>
      <c r="C2" s="219"/>
      <c r="D2" s="219"/>
      <c r="E2" s="219"/>
      <c r="F2" s="219"/>
    </row>
    <row r="3" spans="1:8" s="102" customFormat="1" ht="31.5">
      <c r="A3" s="96" t="s">
        <v>79</v>
      </c>
      <c r="B3" s="96" t="s">
        <v>80</v>
      </c>
      <c r="C3" s="96" t="s">
        <v>81</v>
      </c>
      <c r="D3" s="97" t="s">
        <v>82</v>
      </c>
      <c r="E3" s="98" t="s">
        <v>98</v>
      </c>
      <c r="F3" s="99" t="s">
        <v>83</v>
      </c>
      <c r="G3" s="100" t="s">
        <v>84</v>
      </c>
      <c r="H3" s="101"/>
    </row>
    <row r="4" spans="1:8" s="102" customFormat="1" ht="12.75">
      <c r="A4" s="103">
        <v>1</v>
      </c>
      <c r="B4" s="96">
        <v>2</v>
      </c>
      <c r="C4" s="139">
        <v>3</v>
      </c>
      <c r="D4" s="139">
        <v>4</v>
      </c>
      <c r="E4" s="140">
        <v>5</v>
      </c>
      <c r="F4" s="141">
        <v>6</v>
      </c>
      <c r="G4" s="139">
        <v>7</v>
      </c>
      <c r="H4" s="101"/>
    </row>
    <row r="5" spans="1:8" s="102" customFormat="1" ht="16.5" customHeight="1">
      <c r="A5" s="220">
        <v>600</v>
      </c>
      <c r="B5" s="96"/>
      <c r="C5" s="96"/>
      <c r="D5" s="97" t="s">
        <v>85</v>
      </c>
      <c r="E5" s="98">
        <f>E6</f>
        <v>100000</v>
      </c>
      <c r="F5" s="100">
        <f>F6</f>
        <v>0</v>
      </c>
      <c r="G5" s="104">
        <f>G6</f>
        <v>0</v>
      </c>
      <c r="H5" s="101"/>
    </row>
    <row r="6" spans="1:8" s="102" customFormat="1" ht="18" customHeight="1">
      <c r="A6" s="221"/>
      <c r="B6" s="96">
        <v>60014</v>
      </c>
      <c r="C6" s="96"/>
      <c r="D6" s="97" t="s">
        <v>86</v>
      </c>
      <c r="E6" s="98">
        <f>E8</f>
        <v>100000</v>
      </c>
      <c r="F6" s="100">
        <f>F8</f>
        <v>0</v>
      </c>
      <c r="G6" s="104">
        <f>G8</f>
        <v>0</v>
      </c>
      <c r="H6" s="101"/>
    </row>
    <row r="7" spans="1:8" s="102" customFormat="1" ht="51">
      <c r="A7" s="221"/>
      <c r="B7" s="96"/>
      <c r="C7" s="96">
        <v>6620</v>
      </c>
      <c r="D7" s="97" t="s">
        <v>87</v>
      </c>
      <c r="E7" s="98">
        <f>E8</f>
        <v>100000</v>
      </c>
      <c r="F7" s="98">
        <f>F8</f>
        <v>0</v>
      </c>
      <c r="G7" s="98">
        <f>G8</f>
        <v>0</v>
      </c>
      <c r="H7" s="101"/>
    </row>
    <row r="8" spans="1:8" s="102" customFormat="1" ht="27.75" customHeight="1">
      <c r="A8" s="222"/>
      <c r="B8" s="96"/>
      <c r="C8" s="105"/>
      <c r="D8" s="106" t="s">
        <v>88</v>
      </c>
      <c r="E8" s="107">
        <v>100000</v>
      </c>
      <c r="F8" s="108"/>
      <c r="G8" s="109"/>
      <c r="H8" s="101"/>
    </row>
    <row r="9" spans="1:7" ht="31.5" customHeight="1">
      <c r="A9" s="110">
        <v>900</v>
      </c>
      <c r="B9" s="111"/>
      <c r="C9" s="112"/>
      <c r="D9" s="113" t="s">
        <v>89</v>
      </c>
      <c r="E9" s="114">
        <f>E10</f>
        <v>0</v>
      </c>
      <c r="F9" s="114">
        <f>F10</f>
        <v>239000</v>
      </c>
      <c r="G9" s="114">
        <f>G10</f>
        <v>0</v>
      </c>
    </row>
    <row r="10" spans="1:7" ht="16.5" customHeight="1">
      <c r="A10" s="115"/>
      <c r="B10" s="116">
        <v>90002</v>
      </c>
      <c r="C10" s="117"/>
      <c r="D10" s="118" t="s">
        <v>90</v>
      </c>
      <c r="E10" s="119">
        <f aca="true" t="shared" si="0" ref="E10:G11">E11</f>
        <v>0</v>
      </c>
      <c r="F10" s="120">
        <f t="shared" si="0"/>
        <v>239000</v>
      </c>
      <c r="G10" s="121">
        <f t="shared" si="0"/>
        <v>0</v>
      </c>
    </row>
    <row r="11" spans="1:7" ht="26.25" customHeight="1">
      <c r="A11" s="115"/>
      <c r="B11" s="116"/>
      <c r="C11" s="117">
        <v>6010</v>
      </c>
      <c r="D11" s="122" t="s">
        <v>91</v>
      </c>
      <c r="E11" s="119">
        <v>0</v>
      </c>
      <c r="F11" s="120">
        <v>239000</v>
      </c>
      <c r="G11" s="121">
        <f t="shared" si="0"/>
        <v>0</v>
      </c>
    </row>
    <row r="12" spans="1:7" ht="12.75">
      <c r="A12" s="115"/>
      <c r="B12" s="116"/>
      <c r="C12" s="117"/>
      <c r="D12" s="123" t="s">
        <v>92</v>
      </c>
      <c r="E12" s="124"/>
      <c r="F12" s="125">
        <v>239000</v>
      </c>
      <c r="G12" s="126"/>
    </row>
    <row r="13" spans="1:7" ht="12.75">
      <c r="A13" s="115"/>
      <c r="B13" s="116"/>
      <c r="C13" s="117"/>
      <c r="D13" s="123" t="s">
        <v>93</v>
      </c>
      <c r="E13" s="124"/>
      <c r="F13" s="125">
        <v>239000</v>
      </c>
      <c r="G13" s="126"/>
    </row>
    <row r="14" spans="1:8" s="130" customFormat="1" ht="15" customHeight="1">
      <c r="A14" s="223">
        <v>921</v>
      </c>
      <c r="B14" s="127"/>
      <c r="C14" s="112"/>
      <c r="D14" s="122" t="s">
        <v>94</v>
      </c>
      <c r="E14" s="128">
        <f aca="true" t="shared" si="1" ref="E14:G15">E15</f>
        <v>10000</v>
      </c>
      <c r="F14" s="128">
        <f t="shared" si="1"/>
        <v>0</v>
      </c>
      <c r="G14" s="128">
        <f t="shared" si="1"/>
        <v>0</v>
      </c>
      <c r="H14" s="129"/>
    </row>
    <row r="15" spans="1:8" s="130" customFormat="1" ht="12.75">
      <c r="A15" s="224"/>
      <c r="B15" s="223">
        <v>92109</v>
      </c>
      <c r="C15" s="112"/>
      <c r="D15" s="131" t="s">
        <v>95</v>
      </c>
      <c r="E15" s="114">
        <f t="shared" si="1"/>
        <v>10000</v>
      </c>
      <c r="F15" s="114">
        <f t="shared" si="1"/>
        <v>0</v>
      </c>
      <c r="G15" s="114">
        <f t="shared" si="1"/>
        <v>0</v>
      </c>
      <c r="H15" s="129"/>
    </row>
    <row r="16" spans="1:8" s="130" customFormat="1" ht="48" customHeight="1">
      <c r="A16" s="224"/>
      <c r="B16" s="225"/>
      <c r="C16" s="117">
        <v>6220</v>
      </c>
      <c r="D16" s="132" t="s">
        <v>96</v>
      </c>
      <c r="E16" s="114">
        <v>10000</v>
      </c>
      <c r="F16" s="114">
        <v>0</v>
      </c>
      <c r="G16" s="114"/>
      <c r="H16" s="129"/>
    </row>
    <row r="17" spans="1:8" ht="40.5" customHeight="1">
      <c r="A17" s="111"/>
      <c r="B17" s="111"/>
      <c r="C17" s="133"/>
      <c r="D17" s="131" t="s">
        <v>97</v>
      </c>
      <c r="E17" s="114">
        <f>E14+E9+E5</f>
        <v>110000</v>
      </c>
      <c r="F17" s="134">
        <f>F14+F9+F5</f>
        <v>239000</v>
      </c>
      <c r="G17" s="135">
        <f>G14+G9+G5</f>
        <v>0</v>
      </c>
      <c r="H17" s="129"/>
    </row>
  </sheetData>
  <mergeCells count="4">
    <mergeCell ref="A1:F2"/>
    <mergeCell ref="A5:A8"/>
    <mergeCell ref="A14:A16"/>
    <mergeCell ref="B15:B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tabSelected="1" workbookViewId="0" topLeftCell="A170">
      <selection activeCell="T204" sqref="T204"/>
    </sheetView>
  </sheetViews>
  <sheetFormatPr defaultColWidth="10.25390625" defaultRowHeight="12.75"/>
  <cols>
    <col min="1" max="1" width="3.625" style="1" bestFit="1" customWidth="1"/>
    <col min="2" max="2" width="10.125" style="1" customWidth="1"/>
    <col min="3" max="3" width="4.375" style="1" customWidth="1"/>
    <col min="4" max="4" width="7.875" style="2" customWidth="1"/>
    <col min="5" max="5" width="11.625" style="153" customWidth="1"/>
    <col min="6" max="6" width="10.125" style="1" customWidth="1"/>
    <col min="7" max="7" width="9.75390625" style="1" customWidth="1"/>
    <col min="8" max="8" width="10.00390625" style="1" customWidth="1"/>
    <col min="9" max="9" width="9.875" style="1" customWidth="1"/>
    <col min="10" max="10" width="12.125" style="1" bestFit="1" customWidth="1"/>
    <col min="11" max="11" width="4.00390625" style="1" customWidth="1"/>
    <col min="12" max="13" width="9.75390625" style="1" customWidth="1"/>
    <col min="14" max="14" width="9.875" style="1" customWidth="1"/>
    <col min="15" max="15" width="4.25390625" style="1" customWidth="1"/>
    <col min="16" max="16" width="10.25390625" style="1" customWidth="1"/>
    <col min="17" max="16384" width="10.25390625" style="1" customWidth="1"/>
  </cols>
  <sheetData>
    <row r="1" spans="10:12" ht="11.25">
      <c r="J1" s="77"/>
      <c r="K1" s="78"/>
      <c r="L1" s="77"/>
    </row>
    <row r="2" spans="1:16" ht="29.25" customHeight="1">
      <c r="A2" s="249" t="s">
        <v>131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0:12" ht="11.25" customHeight="1">
      <c r="J3" s="5">
        <f>J11+J12</f>
        <v>1686908.91</v>
      </c>
      <c r="L3" s="5"/>
    </row>
    <row r="4" spans="1:16" ht="11.25">
      <c r="A4" s="250" t="s">
        <v>0</v>
      </c>
      <c r="B4" s="250" t="s">
        <v>1</v>
      </c>
      <c r="C4" s="251" t="s">
        <v>2</v>
      </c>
      <c r="D4" s="251" t="s">
        <v>3</v>
      </c>
      <c r="E4" s="252" t="s">
        <v>4</v>
      </c>
      <c r="F4" s="250" t="s">
        <v>5</v>
      </c>
      <c r="G4" s="250"/>
      <c r="H4" s="250" t="s">
        <v>6</v>
      </c>
      <c r="I4" s="250"/>
      <c r="J4" s="250"/>
      <c r="K4" s="250"/>
      <c r="L4" s="250"/>
      <c r="M4" s="250"/>
      <c r="N4" s="250"/>
      <c r="O4" s="250"/>
      <c r="P4" s="250"/>
    </row>
    <row r="5" spans="1:16" ht="11.25">
      <c r="A5" s="250"/>
      <c r="B5" s="250"/>
      <c r="C5" s="251"/>
      <c r="D5" s="251"/>
      <c r="E5" s="252"/>
      <c r="F5" s="251" t="s">
        <v>7</v>
      </c>
      <c r="G5" s="251" t="s">
        <v>8</v>
      </c>
      <c r="H5" s="250" t="s">
        <v>9</v>
      </c>
      <c r="I5" s="250"/>
      <c r="J5" s="250"/>
      <c r="K5" s="250"/>
      <c r="L5" s="250"/>
      <c r="M5" s="250"/>
      <c r="N5" s="250"/>
      <c r="O5" s="250"/>
      <c r="P5" s="250"/>
    </row>
    <row r="6" spans="1:16" ht="11.25">
      <c r="A6" s="250"/>
      <c r="B6" s="250"/>
      <c r="C6" s="251"/>
      <c r="D6" s="251"/>
      <c r="E6" s="252"/>
      <c r="F6" s="251"/>
      <c r="G6" s="251"/>
      <c r="H6" s="251" t="s">
        <v>10</v>
      </c>
      <c r="I6" s="250" t="s">
        <v>11</v>
      </c>
      <c r="J6" s="250"/>
      <c r="K6" s="250"/>
      <c r="L6" s="250"/>
      <c r="M6" s="250"/>
      <c r="N6" s="250"/>
      <c r="O6" s="250"/>
      <c r="P6" s="250"/>
    </row>
    <row r="7" spans="1:16" ht="14.25" customHeight="1">
      <c r="A7" s="250"/>
      <c r="B7" s="250"/>
      <c r="C7" s="251"/>
      <c r="D7" s="251"/>
      <c r="E7" s="252"/>
      <c r="F7" s="251"/>
      <c r="G7" s="251"/>
      <c r="H7" s="251"/>
      <c r="I7" s="250" t="s">
        <v>12</v>
      </c>
      <c r="J7" s="250"/>
      <c r="K7" s="250"/>
      <c r="L7" s="250"/>
      <c r="M7" s="250" t="s">
        <v>13</v>
      </c>
      <c r="N7" s="250"/>
      <c r="O7" s="250"/>
      <c r="P7" s="250"/>
    </row>
    <row r="8" spans="1:16" ht="12.75" customHeight="1">
      <c r="A8" s="250"/>
      <c r="B8" s="250"/>
      <c r="C8" s="251"/>
      <c r="D8" s="251"/>
      <c r="E8" s="252"/>
      <c r="F8" s="251"/>
      <c r="G8" s="251"/>
      <c r="H8" s="251"/>
      <c r="I8" s="251" t="s">
        <v>14</v>
      </c>
      <c r="J8" s="250" t="s">
        <v>15</v>
      </c>
      <c r="K8" s="250"/>
      <c r="L8" s="250"/>
      <c r="M8" s="251" t="s">
        <v>16</v>
      </c>
      <c r="N8" s="251" t="s">
        <v>15</v>
      </c>
      <c r="O8" s="251"/>
      <c r="P8" s="251"/>
    </row>
    <row r="9" spans="1:16" ht="53.25" customHeight="1">
      <c r="A9" s="250"/>
      <c r="B9" s="250"/>
      <c r="C9" s="251"/>
      <c r="D9" s="251"/>
      <c r="E9" s="252"/>
      <c r="F9" s="251"/>
      <c r="G9" s="251"/>
      <c r="H9" s="251"/>
      <c r="I9" s="251"/>
      <c r="J9" s="6" t="s">
        <v>17</v>
      </c>
      <c r="K9" s="6" t="s">
        <v>18</v>
      </c>
      <c r="L9" s="6" t="s">
        <v>19</v>
      </c>
      <c r="M9" s="251"/>
      <c r="N9" s="7" t="s">
        <v>17</v>
      </c>
      <c r="O9" s="6" t="s">
        <v>18</v>
      </c>
      <c r="P9" s="6" t="s">
        <v>20</v>
      </c>
    </row>
    <row r="10" spans="1:16" ht="7.5" customHeight="1">
      <c r="A10" s="8">
        <v>1</v>
      </c>
      <c r="B10" s="8">
        <v>2</v>
      </c>
      <c r="C10" s="8">
        <v>3</v>
      </c>
      <c r="D10" s="9">
        <v>4</v>
      </c>
      <c r="E10" s="154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10">
        <v>14</v>
      </c>
      <c r="O10" s="8">
        <v>15</v>
      </c>
      <c r="P10" s="8">
        <v>16</v>
      </c>
    </row>
    <row r="11" spans="1:16" ht="17.25" customHeight="1">
      <c r="A11" s="11"/>
      <c r="B11" s="11"/>
      <c r="C11" s="12"/>
      <c r="D11" s="253" t="s">
        <v>21</v>
      </c>
      <c r="E11" s="254"/>
      <c r="F11" s="255"/>
      <c r="G11" s="13"/>
      <c r="H11" s="13"/>
      <c r="I11" s="13"/>
      <c r="J11" s="14">
        <f>J220</f>
        <v>540908.9099999999</v>
      </c>
      <c r="K11" s="11"/>
      <c r="L11" s="11"/>
      <c r="M11" s="11"/>
      <c r="N11" s="12">
        <v>0</v>
      </c>
      <c r="O11" s="11"/>
      <c r="P11" s="11"/>
    </row>
    <row r="12" spans="1:16" ht="14.25" customHeight="1">
      <c r="A12" s="11"/>
      <c r="B12" s="11"/>
      <c r="C12" s="12"/>
      <c r="D12" s="16"/>
      <c r="E12" s="155" t="s">
        <v>22</v>
      </c>
      <c r="F12" s="13"/>
      <c r="G12" s="13"/>
      <c r="H12" s="13"/>
      <c r="I12" s="13"/>
      <c r="J12" s="14">
        <f>J215</f>
        <v>1146000</v>
      </c>
      <c r="K12" s="11"/>
      <c r="L12" s="11"/>
      <c r="M12" s="11"/>
      <c r="N12" s="15">
        <f>N13</f>
        <v>1483382.75</v>
      </c>
      <c r="O12" s="11"/>
      <c r="P12" s="11"/>
    </row>
    <row r="13" spans="1:16" s="18" customFormat="1" ht="24" customHeight="1">
      <c r="A13" s="17">
        <v>1</v>
      </c>
      <c r="B13" s="83" t="s">
        <v>23</v>
      </c>
      <c r="C13" s="256" t="s">
        <v>24</v>
      </c>
      <c r="D13" s="257"/>
      <c r="E13" s="156">
        <f>E18+E27+E36+E45+E52+E60+E75+E82+E90+E99+E113+E128+E137+E143+E68</f>
        <v>12545142.5</v>
      </c>
      <c r="F13" s="156">
        <f aca="true" t="shared" si="0" ref="F13:P13">F18+F27+F36+F45+F52+F60+F75+F82+F90+F99+F113+F128+F137+F143+F68</f>
        <v>5643304.050000001</v>
      </c>
      <c r="G13" s="156">
        <f t="shared" si="0"/>
        <v>6901838.450000001</v>
      </c>
      <c r="H13" s="156">
        <f t="shared" si="0"/>
        <v>4449656.94</v>
      </c>
      <c r="I13" s="156">
        <f t="shared" si="0"/>
        <v>2286633.3200000003</v>
      </c>
      <c r="J13" s="156">
        <f t="shared" si="0"/>
        <v>1686908.91</v>
      </c>
      <c r="K13" s="156">
        <f t="shared" si="0"/>
        <v>0</v>
      </c>
      <c r="L13" s="156">
        <f t="shared" si="0"/>
        <v>599724.4099999999</v>
      </c>
      <c r="M13" s="156">
        <f t="shared" si="0"/>
        <v>2163023.62</v>
      </c>
      <c r="N13" s="156">
        <f t="shared" si="0"/>
        <v>1483382.75</v>
      </c>
      <c r="O13" s="156">
        <f t="shared" si="0"/>
        <v>0</v>
      </c>
      <c r="P13" s="156">
        <f t="shared" si="0"/>
        <v>679640.87</v>
      </c>
    </row>
    <row r="14" spans="1:16" s="18" customFormat="1" ht="11.25" customHeight="1">
      <c r="A14" s="19" t="s">
        <v>25</v>
      </c>
      <c r="B14" s="20" t="s">
        <v>26</v>
      </c>
      <c r="C14" s="229" t="s">
        <v>115</v>
      </c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1"/>
    </row>
    <row r="15" spans="1:16" s="18" customFormat="1" ht="11.25" customHeight="1">
      <c r="A15" s="19"/>
      <c r="B15" s="20" t="s">
        <v>27</v>
      </c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4"/>
    </row>
    <row r="16" spans="1:16" s="18" customFormat="1" ht="11.25" customHeight="1">
      <c r="A16" s="19"/>
      <c r="B16" s="20" t="s">
        <v>28</v>
      </c>
      <c r="C16" s="232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4"/>
    </row>
    <row r="17" spans="1:16" s="18" customFormat="1" ht="11.25" customHeight="1">
      <c r="A17" s="19"/>
      <c r="B17" s="20" t="s">
        <v>29</v>
      </c>
      <c r="C17" s="235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7"/>
    </row>
    <row r="18" spans="1:16" s="18" customFormat="1" ht="24" customHeight="1">
      <c r="A18" s="19"/>
      <c r="B18" s="20" t="s">
        <v>30</v>
      </c>
      <c r="C18" s="20"/>
      <c r="D18" s="84" t="s">
        <v>31</v>
      </c>
      <c r="E18" s="22">
        <f>F18+G18</f>
        <v>506282.85</v>
      </c>
      <c r="F18" s="22">
        <f>F19+F20+F21+F22</f>
        <v>265119.48</v>
      </c>
      <c r="G18" s="22">
        <f>G19+G20+G21+G22</f>
        <v>241163.37</v>
      </c>
      <c r="H18" s="22">
        <f>I18+M18</f>
        <v>506282.85</v>
      </c>
      <c r="I18" s="22">
        <f>J18+K18+L18</f>
        <v>265119.48</v>
      </c>
      <c r="J18" s="22">
        <v>180000</v>
      </c>
      <c r="K18" s="85">
        <v>0</v>
      </c>
      <c r="L18" s="22">
        <v>85119.48</v>
      </c>
      <c r="M18" s="22">
        <f>N18+O18+P18</f>
        <v>241163.37</v>
      </c>
      <c r="N18" s="23">
        <v>241163.37</v>
      </c>
      <c r="O18" s="85">
        <v>0</v>
      </c>
      <c r="P18" s="22">
        <v>0</v>
      </c>
    </row>
    <row r="19" spans="1:16" s="18" customFormat="1" ht="11.25" customHeight="1">
      <c r="A19" s="19"/>
      <c r="B19" s="20" t="s">
        <v>73</v>
      </c>
      <c r="C19" s="258" t="s">
        <v>74</v>
      </c>
      <c r="D19" s="260">
        <v>411612</v>
      </c>
      <c r="E19" s="22">
        <f>F19+G19</f>
        <v>506282.85</v>
      </c>
      <c r="F19" s="22">
        <f>I18</f>
        <v>265119.48</v>
      </c>
      <c r="G19" s="22">
        <f>M18</f>
        <v>241163.37</v>
      </c>
      <c r="H19" s="262"/>
      <c r="I19" s="262"/>
      <c r="J19" s="262"/>
      <c r="K19" s="264"/>
      <c r="L19" s="262"/>
      <c r="M19" s="262"/>
      <c r="N19" s="263"/>
      <c r="O19" s="264"/>
      <c r="P19" s="262"/>
    </row>
    <row r="20" spans="1:16" s="18" customFormat="1" ht="11.25" customHeight="1">
      <c r="A20" s="19"/>
      <c r="B20" s="20">
        <v>2014</v>
      </c>
      <c r="C20" s="258"/>
      <c r="D20" s="260"/>
      <c r="E20" s="22">
        <f>F20+G20</f>
        <v>0</v>
      </c>
      <c r="F20" s="22"/>
      <c r="G20" s="22"/>
      <c r="H20" s="262"/>
      <c r="I20" s="262"/>
      <c r="J20" s="262"/>
      <c r="K20" s="264"/>
      <c r="L20" s="262"/>
      <c r="M20" s="262"/>
      <c r="N20" s="266"/>
      <c r="O20" s="264"/>
      <c r="P20" s="262"/>
    </row>
    <row r="21" spans="1:16" s="18" customFormat="1" ht="11.25" customHeight="1">
      <c r="A21" s="19"/>
      <c r="B21" s="20">
        <v>2015</v>
      </c>
      <c r="C21" s="259"/>
      <c r="D21" s="261"/>
      <c r="E21" s="24"/>
      <c r="F21" s="24"/>
      <c r="G21" s="24"/>
      <c r="H21" s="263"/>
      <c r="I21" s="263"/>
      <c r="J21" s="263"/>
      <c r="K21" s="265"/>
      <c r="L21" s="263"/>
      <c r="M21" s="263"/>
      <c r="N21" s="266"/>
      <c r="O21" s="265"/>
      <c r="P21" s="263"/>
    </row>
    <row r="22" spans="1:16" s="18" customFormat="1" ht="11.25" customHeight="1">
      <c r="A22" s="19"/>
      <c r="B22" s="20"/>
      <c r="C22" s="26" t="s">
        <v>75</v>
      </c>
      <c r="D22" s="86">
        <v>94670.78</v>
      </c>
      <c r="E22" s="24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 s="18" customFormat="1" ht="11.25" customHeight="1">
      <c r="A23" s="19" t="s">
        <v>32</v>
      </c>
      <c r="B23" s="20" t="s">
        <v>26</v>
      </c>
      <c r="C23" s="229" t="s">
        <v>116</v>
      </c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1"/>
    </row>
    <row r="24" spans="1:16" s="18" customFormat="1" ht="11.25" customHeight="1">
      <c r="A24" s="19"/>
      <c r="B24" s="20" t="s">
        <v>27</v>
      </c>
      <c r="C24" s="232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4"/>
    </row>
    <row r="25" spans="1:16" s="18" customFormat="1" ht="11.25" customHeight="1">
      <c r="A25" s="19"/>
      <c r="B25" s="20" t="s">
        <v>28</v>
      </c>
      <c r="C25" s="232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4"/>
    </row>
    <row r="26" spans="1:16" s="18" customFormat="1" ht="11.25" customHeight="1">
      <c r="A26" s="19"/>
      <c r="B26" s="20" t="s">
        <v>29</v>
      </c>
      <c r="C26" s="235"/>
      <c r="D26" s="233"/>
      <c r="E26" s="233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7"/>
    </row>
    <row r="27" spans="1:16" s="18" customFormat="1" ht="19.5" customHeight="1">
      <c r="A27" s="19"/>
      <c r="B27" s="20" t="s">
        <v>30</v>
      </c>
      <c r="C27" s="20"/>
      <c r="D27" s="27" t="s">
        <v>31</v>
      </c>
      <c r="E27" s="29">
        <f>F27+G27</f>
        <v>298899.48</v>
      </c>
      <c r="F27" s="22">
        <f>F28+F29+F30+F31</f>
        <v>116643.7</v>
      </c>
      <c r="G27" s="22">
        <f>G28+G29+G30+G31</f>
        <v>182255.78</v>
      </c>
      <c r="H27" s="22">
        <f>I27+M27</f>
        <v>298899.48</v>
      </c>
      <c r="I27" s="22">
        <f>J27+K27+L27</f>
        <v>116643.7</v>
      </c>
      <c r="J27" s="22">
        <v>70600</v>
      </c>
      <c r="K27" s="85">
        <v>0</v>
      </c>
      <c r="L27" s="22">
        <v>46043.7</v>
      </c>
      <c r="M27" s="22">
        <f>N27+O27+P27</f>
        <v>182255.78</v>
      </c>
      <c r="N27" s="23">
        <v>182255.78</v>
      </c>
      <c r="O27" s="85">
        <v>0</v>
      </c>
      <c r="P27" s="22">
        <v>0</v>
      </c>
    </row>
    <row r="28" spans="1:16" s="18" customFormat="1" ht="11.25" customHeight="1">
      <c r="A28" s="19"/>
      <c r="B28" s="20" t="s">
        <v>73</v>
      </c>
      <c r="C28" s="258" t="s">
        <v>74</v>
      </c>
      <c r="D28" s="267">
        <v>243008.19</v>
      </c>
      <c r="E28" s="28">
        <f>F28+G28</f>
        <v>298899.48</v>
      </c>
      <c r="F28" s="22">
        <f>I27</f>
        <v>116643.7</v>
      </c>
      <c r="G28" s="22">
        <f>M27</f>
        <v>182255.78</v>
      </c>
      <c r="H28" s="262"/>
      <c r="I28" s="262"/>
      <c r="J28" s="262"/>
      <c r="K28" s="264"/>
      <c r="L28" s="262"/>
      <c r="M28" s="262"/>
      <c r="N28" s="263"/>
      <c r="O28" s="264"/>
      <c r="P28" s="262"/>
    </row>
    <row r="29" spans="1:16" s="18" customFormat="1" ht="11.25" customHeight="1">
      <c r="A29" s="19"/>
      <c r="B29" s="20">
        <v>2014</v>
      </c>
      <c r="C29" s="258"/>
      <c r="D29" s="267"/>
      <c r="E29" s="28">
        <f>F29+G29</f>
        <v>0</v>
      </c>
      <c r="F29" s="22"/>
      <c r="G29" s="22"/>
      <c r="H29" s="262"/>
      <c r="I29" s="262"/>
      <c r="J29" s="262"/>
      <c r="K29" s="264"/>
      <c r="L29" s="262"/>
      <c r="M29" s="262"/>
      <c r="N29" s="266"/>
      <c r="O29" s="264"/>
      <c r="P29" s="262"/>
    </row>
    <row r="30" spans="1:16" s="18" customFormat="1" ht="11.25" customHeight="1">
      <c r="A30" s="19"/>
      <c r="B30" s="20">
        <v>2015</v>
      </c>
      <c r="C30" s="259"/>
      <c r="D30" s="267"/>
      <c r="E30" s="28"/>
      <c r="F30" s="24"/>
      <c r="G30" s="24"/>
      <c r="H30" s="263"/>
      <c r="I30" s="263"/>
      <c r="J30" s="263"/>
      <c r="K30" s="265"/>
      <c r="L30" s="263"/>
      <c r="M30" s="263"/>
      <c r="N30" s="266"/>
      <c r="O30" s="265"/>
      <c r="P30" s="263"/>
    </row>
    <row r="31" spans="1:16" s="18" customFormat="1" ht="11.25" customHeight="1">
      <c r="A31" s="19"/>
      <c r="B31" s="20"/>
      <c r="C31" s="26" t="s">
        <v>75</v>
      </c>
      <c r="D31" s="87">
        <v>55891.29</v>
      </c>
      <c r="E31" s="25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>
      <c r="A32" s="268" t="s">
        <v>33</v>
      </c>
      <c r="B32" s="20" t="s">
        <v>26</v>
      </c>
      <c r="C32" s="269" t="s">
        <v>117</v>
      </c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1"/>
    </row>
    <row r="33" spans="1:16" ht="12.75">
      <c r="A33" s="268"/>
      <c r="B33" s="20" t="s">
        <v>27</v>
      </c>
      <c r="C33" s="232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4"/>
    </row>
    <row r="34" spans="1:16" ht="10.5" customHeight="1">
      <c r="A34" s="268"/>
      <c r="B34" s="20" t="s">
        <v>28</v>
      </c>
      <c r="C34" s="232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4"/>
    </row>
    <row r="35" spans="1:16" ht="12.75">
      <c r="A35" s="268"/>
      <c r="B35" s="20" t="s">
        <v>29</v>
      </c>
      <c r="C35" s="235"/>
      <c r="D35" s="236"/>
      <c r="E35" s="233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7"/>
    </row>
    <row r="36" spans="1:16" ht="23.25" customHeight="1">
      <c r="A36" s="268"/>
      <c r="B36" s="20" t="s">
        <v>30</v>
      </c>
      <c r="C36" s="20"/>
      <c r="D36" s="21" t="s">
        <v>34</v>
      </c>
      <c r="E36" s="28">
        <f>E37+E38+E39</f>
        <v>53000</v>
      </c>
      <c r="F36" s="28">
        <f>F37+F38+F39</f>
        <v>53000</v>
      </c>
      <c r="G36" s="28">
        <f>G37+G38+G39</f>
        <v>0</v>
      </c>
      <c r="H36" s="22">
        <f>I36+M36</f>
        <v>3000</v>
      </c>
      <c r="I36" s="22">
        <f>J36+K36+L36</f>
        <v>3000</v>
      </c>
      <c r="J36" s="22">
        <v>0</v>
      </c>
      <c r="K36" s="85">
        <v>0</v>
      </c>
      <c r="L36" s="22">
        <v>3000</v>
      </c>
      <c r="M36" s="22">
        <f>N36+O36+P36</f>
        <v>0</v>
      </c>
      <c r="N36" s="23">
        <v>0</v>
      </c>
      <c r="O36" s="85">
        <v>0</v>
      </c>
      <c r="P36" s="22"/>
    </row>
    <row r="37" spans="1:16" ht="12.75">
      <c r="A37" s="268"/>
      <c r="B37" s="20" t="s">
        <v>73</v>
      </c>
      <c r="C37" s="258"/>
      <c r="D37" s="272"/>
      <c r="E37" s="28">
        <f>F37+G37</f>
        <v>3000</v>
      </c>
      <c r="F37" s="22">
        <f>I36</f>
        <v>3000</v>
      </c>
      <c r="G37" s="22">
        <f>M36</f>
        <v>0</v>
      </c>
      <c r="H37" s="262"/>
      <c r="I37" s="262"/>
      <c r="J37" s="262"/>
      <c r="K37" s="264"/>
      <c r="L37" s="262"/>
      <c r="M37" s="262"/>
      <c r="N37" s="263"/>
      <c r="O37" s="264"/>
      <c r="P37" s="262"/>
    </row>
    <row r="38" spans="1:16" ht="12.75">
      <c r="A38" s="268"/>
      <c r="B38" s="20">
        <v>2014</v>
      </c>
      <c r="C38" s="258"/>
      <c r="D38" s="272"/>
      <c r="E38" s="28">
        <f>F38+G38</f>
        <v>20000</v>
      </c>
      <c r="F38" s="22">
        <v>20000</v>
      </c>
      <c r="G38" s="22"/>
      <c r="H38" s="262"/>
      <c r="I38" s="262"/>
      <c r="J38" s="262"/>
      <c r="K38" s="264"/>
      <c r="L38" s="262"/>
      <c r="M38" s="262"/>
      <c r="N38" s="266"/>
      <c r="O38" s="264"/>
      <c r="P38" s="262"/>
    </row>
    <row r="39" spans="1:16" ht="12.75">
      <c r="A39" s="268"/>
      <c r="B39" s="20">
        <v>2015</v>
      </c>
      <c r="C39" s="259"/>
      <c r="D39" s="273"/>
      <c r="E39" s="28">
        <f>F39+G39</f>
        <v>30000</v>
      </c>
      <c r="F39" s="24">
        <v>30000</v>
      </c>
      <c r="G39" s="24"/>
      <c r="H39" s="263"/>
      <c r="I39" s="263"/>
      <c r="J39" s="263"/>
      <c r="K39" s="265"/>
      <c r="L39" s="263"/>
      <c r="M39" s="263"/>
      <c r="N39" s="266"/>
      <c r="O39" s="265"/>
      <c r="P39" s="263"/>
    </row>
    <row r="40" spans="1:16" ht="12.75">
      <c r="A40" s="30"/>
      <c r="B40" s="20"/>
      <c r="C40" s="26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9.75" customHeight="1">
      <c r="A41" s="274"/>
      <c r="B41" s="20" t="s">
        <v>26</v>
      </c>
      <c r="C41" s="276" t="s">
        <v>114</v>
      </c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</row>
    <row r="42" spans="1:16" ht="12.75" customHeight="1">
      <c r="A42" s="275"/>
      <c r="B42" s="20" t="s">
        <v>27</v>
      </c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</row>
    <row r="43" spans="1:16" ht="9.75" customHeight="1">
      <c r="A43" s="30"/>
      <c r="B43" s="20" t="s">
        <v>28</v>
      </c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</row>
    <row r="44" spans="1:16" ht="10.5" customHeight="1">
      <c r="A44" s="30"/>
      <c r="B44" s="20" t="s">
        <v>29</v>
      </c>
      <c r="C44" s="280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</row>
    <row r="45" spans="1:16" ht="24" customHeight="1">
      <c r="A45" s="282" t="s">
        <v>35</v>
      </c>
      <c r="B45" s="20" t="s">
        <v>30</v>
      </c>
      <c r="C45" s="283" t="s">
        <v>36</v>
      </c>
      <c r="D45" s="284"/>
      <c r="E45" s="28">
        <f>F45+G45</f>
        <v>223138.11</v>
      </c>
      <c r="F45" s="28">
        <f>I45</f>
        <v>90079.11</v>
      </c>
      <c r="G45" s="28">
        <f>M45</f>
        <v>133059</v>
      </c>
      <c r="H45" s="28">
        <f>I45+M45</f>
        <v>223138.11</v>
      </c>
      <c r="I45" s="28">
        <f>J45+K45+L45</f>
        <v>90079.11</v>
      </c>
      <c r="J45" s="28">
        <v>90079.11</v>
      </c>
      <c r="K45" s="88">
        <v>0</v>
      </c>
      <c r="L45" s="28">
        <v>0</v>
      </c>
      <c r="M45" s="28">
        <f>N45+O45+P45</f>
        <v>133059</v>
      </c>
      <c r="N45" s="28">
        <v>133059</v>
      </c>
      <c r="O45" s="88">
        <v>0</v>
      </c>
      <c r="P45" s="28"/>
    </row>
    <row r="46" spans="1:16" ht="12.75">
      <c r="A46" s="274"/>
      <c r="B46" s="20" t="s">
        <v>73</v>
      </c>
      <c r="C46" s="26"/>
      <c r="D46" s="27"/>
      <c r="E46" s="28">
        <f>H45</f>
        <v>223138.11</v>
      </c>
      <c r="F46" s="28">
        <f>I45</f>
        <v>90079.11</v>
      </c>
      <c r="G46" s="28">
        <f>M45</f>
        <v>133059</v>
      </c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>
      <c r="A47" s="177"/>
      <c r="B47" s="20"/>
      <c r="C47" s="178"/>
      <c r="D47" s="179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2.75">
      <c r="A48" s="177"/>
      <c r="B48" s="20" t="s">
        <v>26</v>
      </c>
      <c r="C48" s="276" t="s">
        <v>130</v>
      </c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</row>
    <row r="49" spans="1:16" ht="9.75" customHeight="1">
      <c r="A49" s="285" t="s">
        <v>37</v>
      </c>
      <c r="B49" s="20" t="s">
        <v>27</v>
      </c>
      <c r="C49" s="278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</row>
    <row r="50" spans="1:16" ht="11.25" customHeight="1">
      <c r="A50" s="227"/>
      <c r="B50" s="20" t="s">
        <v>28</v>
      </c>
      <c r="C50" s="278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</row>
    <row r="51" spans="1:16" ht="11.25" customHeight="1">
      <c r="A51" s="227"/>
      <c r="B51" s="20" t="s">
        <v>29</v>
      </c>
      <c r="C51" s="280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</row>
    <row r="52" spans="1:16" ht="23.25" customHeight="1">
      <c r="A52" s="227"/>
      <c r="B52" s="20" t="s">
        <v>30</v>
      </c>
      <c r="C52" s="283" t="s">
        <v>38</v>
      </c>
      <c r="D52" s="284"/>
      <c r="E52" s="28">
        <f>E53+E54</f>
        <v>1012292</v>
      </c>
      <c r="F52" s="28">
        <f>F53+F54</f>
        <v>160207.8</v>
      </c>
      <c r="G52" s="28">
        <f>G53+G54</f>
        <v>852084.2</v>
      </c>
      <c r="H52" s="28">
        <f>I52+M52</f>
        <v>780927</v>
      </c>
      <c r="I52" s="28">
        <f>J52+K52+L52</f>
        <v>125503.05</v>
      </c>
      <c r="J52" s="28">
        <v>125503.05</v>
      </c>
      <c r="K52" s="88">
        <v>0</v>
      </c>
      <c r="L52" s="28">
        <v>0</v>
      </c>
      <c r="M52" s="28">
        <f>N52+O52+P52</f>
        <v>655423.95</v>
      </c>
      <c r="N52" s="28">
        <v>107800</v>
      </c>
      <c r="O52" s="88">
        <v>0</v>
      </c>
      <c r="P52" s="28">
        <v>547623.95</v>
      </c>
    </row>
    <row r="53" spans="1:16" ht="16.5" customHeight="1">
      <c r="A53" s="227"/>
      <c r="B53" s="20" t="s">
        <v>107</v>
      </c>
      <c r="C53" s="181"/>
      <c r="D53" s="182"/>
      <c r="E53" s="28">
        <f>F53+G53</f>
        <v>231365</v>
      </c>
      <c r="F53" s="28">
        <v>34704.75</v>
      </c>
      <c r="G53" s="28">
        <v>196660.25</v>
      </c>
      <c r="H53" s="28"/>
      <c r="I53" s="28"/>
      <c r="J53" s="28"/>
      <c r="K53" s="88"/>
      <c r="L53" s="28"/>
      <c r="M53" s="28"/>
      <c r="N53" s="28"/>
      <c r="O53" s="88"/>
      <c r="P53" s="28"/>
    </row>
    <row r="54" spans="1:16" ht="17.25" customHeight="1">
      <c r="A54" s="227"/>
      <c r="B54" s="20" t="s">
        <v>73</v>
      </c>
      <c r="C54" s="26"/>
      <c r="D54" s="27"/>
      <c r="E54" s="28">
        <f>H52</f>
        <v>780927</v>
      </c>
      <c r="F54" s="28">
        <f>I52</f>
        <v>125503.05</v>
      </c>
      <c r="G54" s="28">
        <f>M52</f>
        <v>655423.95</v>
      </c>
      <c r="H54" s="28"/>
      <c r="I54" s="28"/>
      <c r="J54" s="28"/>
      <c r="K54" s="28"/>
      <c r="L54" s="28"/>
      <c r="M54" s="28"/>
      <c r="N54" s="28"/>
      <c r="O54" s="28"/>
      <c r="P54" s="28"/>
    </row>
    <row r="55" spans="1:16" ht="11.25">
      <c r="A55" s="227"/>
      <c r="B55" s="34"/>
      <c r="C55" s="33"/>
      <c r="D55" s="35"/>
      <c r="E55" s="28"/>
      <c r="F55" s="36"/>
      <c r="G55" s="36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1.25">
      <c r="A56" s="80"/>
      <c r="B56" s="20" t="s">
        <v>26</v>
      </c>
      <c r="C56" s="276" t="s">
        <v>113</v>
      </c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  <c r="O56" s="277"/>
      <c r="P56" s="277"/>
    </row>
    <row r="57" spans="1:16" ht="11.25">
      <c r="A57" s="80"/>
      <c r="B57" s="20" t="s">
        <v>27</v>
      </c>
      <c r="C57" s="278"/>
      <c r="D57" s="279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</row>
    <row r="58" spans="1:16" s="145" customFormat="1" ht="11.25" customHeight="1">
      <c r="A58" s="286"/>
      <c r="B58" s="20" t="s">
        <v>28</v>
      </c>
      <c r="C58" s="278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</row>
    <row r="59" spans="1:16" s="145" customFormat="1" ht="11.25" customHeight="1">
      <c r="A59" s="287"/>
      <c r="B59" s="20" t="s">
        <v>29</v>
      </c>
      <c r="C59" s="280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</row>
    <row r="60" spans="1:16" s="145" customFormat="1" ht="11.25" customHeight="1">
      <c r="A60" s="287"/>
      <c r="B60" s="20" t="s">
        <v>30</v>
      </c>
      <c r="C60" s="290" t="s">
        <v>106</v>
      </c>
      <c r="D60" s="291"/>
      <c r="E60" s="28">
        <f>F60+G60</f>
        <v>0</v>
      </c>
      <c r="F60" s="28">
        <f>I60</f>
        <v>0</v>
      </c>
      <c r="G60" s="28">
        <f>M60</f>
        <v>0</v>
      </c>
      <c r="H60" s="28">
        <f>I60+M60</f>
        <v>0</v>
      </c>
      <c r="I60" s="28">
        <f>J60+K60+L60</f>
        <v>0</v>
      </c>
      <c r="J60" s="28"/>
      <c r="K60" s="88">
        <v>0</v>
      </c>
      <c r="L60" s="28">
        <v>0</v>
      </c>
      <c r="M60" s="28">
        <f>N60+O60+P60</f>
        <v>0</v>
      </c>
      <c r="N60" s="28">
        <v>0</v>
      </c>
      <c r="O60" s="88">
        <v>0</v>
      </c>
      <c r="P60" s="28"/>
    </row>
    <row r="61" spans="1:16" s="145" customFormat="1" ht="11.25" customHeight="1">
      <c r="A61" s="287"/>
      <c r="B61" s="20" t="s">
        <v>73</v>
      </c>
      <c r="C61" s="26"/>
      <c r="D61" s="27"/>
      <c r="E61" s="28">
        <f>H60</f>
        <v>0</v>
      </c>
      <c r="F61" s="28">
        <f>I60</f>
        <v>0</v>
      </c>
      <c r="G61" s="28">
        <f>M60</f>
        <v>0</v>
      </c>
      <c r="H61" s="28"/>
      <c r="I61" s="28"/>
      <c r="J61" s="28"/>
      <c r="K61" s="28"/>
      <c r="L61" s="28"/>
      <c r="M61" s="28"/>
      <c r="N61" s="28"/>
      <c r="O61" s="28"/>
      <c r="P61" s="28"/>
    </row>
    <row r="62" spans="1:16" s="145" customFormat="1" ht="11.25">
      <c r="A62" s="287"/>
      <c r="B62" s="38"/>
      <c r="C62" s="69"/>
      <c r="D62" s="74"/>
      <c r="E62" s="32"/>
      <c r="F62" s="76"/>
      <c r="G62" s="76"/>
      <c r="H62" s="71"/>
      <c r="I62" s="71"/>
      <c r="J62" s="71"/>
      <c r="K62" s="71"/>
      <c r="L62" s="71"/>
      <c r="M62" s="71"/>
      <c r="N62" s="71"/>
      <c r="O62" s="71"/>
      <c r="P62" s="71"/>
    </row>
    <row r="63" spans="1:16" s="145" customFormat="1" ht="11.25">
      <c r="A63" s="287"/>
      <c r="B63" s="187" t="s">
        <v>26</v>
      </c>
      <c r="C63" s="333" t="s">
        <v>136</v>
      </c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5"/>
    </row>
    <row r="64" spans="1:16" s="145" customFormat="1" ht="11.25">
      <c r="A64" s="287"/>
      <c r="B64" s="183" t="s">
        <v>27</v>
      </c>
      <c r="C64" s="336"/>
      <c r="D64" s="33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  <c r="P64" s="338"/>
    </row>
    <row r="65" spans="1:16" s="145" customFormat="1" ht="11.25">
      <c r="A65" s="287"/>
      <c r="B65" s="183" t="s">
        <v>28</v>
      </c>
      <c r="C65" s="336"/>
      <c r="D65" s="33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  <c r="P65" s="338"/>
    </row>
    <row r="66" spans="1:16" s="145" customFormat="1" ht="11.25">
      <c r="A66" s="287"/>
      <c r="B66" s="183" t="s">
        <v>29</v>
      </c>
      <c r="C66" s="336"/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8"/>
    </row>
    <row r="67" spans="1:16" s="145" customFormat="1" ht="11.25">
      <c r="A67" s="287"/>
      <c r="B67" s="183" t="s">
        <v>30</v>
      </c>
      <c r="C67" s="339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1"/>
    </row>
    <row r="68" spans="1:16" s="145" customFormat="1" ht="12.75">
      <c r="A68" s="287"/>
      <c r="B68" s="183" t="s">
        <v>73</v>
      </c>
      <c r="C68" s="342" t="s">
        <v>135</v>
      </c>
      <c r="D68" s="343"/>
      <c r="E68" s="28">
        <f>E69+E70</f>
        <v>18125.9</v>
      </c>
      <c r="F68" s="28">
        <f>F69+F70</f>
        <v>0</v>
      </c>
      <c r="G68" s="28">
        <f>G69+G70</f>
        <v>18125.9</v>
      </c>
      <c r="H68" s="37">
        <f>I68+M68</f>
        <v>18125.9</v>
      </c>
      <c r="I68" s="37">
        <f>J68+K68+L68</f>
        <v>0</v>
      </c>
      <c r="J68" s="37"/>
      <c r="K68" s="37"/>
      <c r="L68" s="37"/>
      <c r="M68" s="37">
        <f>N68+O68+P68</f>
        <v>18125.9</v>
      </c>
      <c r="N68" s="37"/>
      <c r="O68" s="37"/>
      <c r="P68" s="37">
        <v>18125.9</v>
      </c>
    </row>
    <row r="69" spans="1:16" s="145" customFormat="1" ht="11.25">
      <c r="A69" s="287"/>
      <c r="B69" s="31">
        <v>2014</v>
      </c>
      <c r="C69" s="33"/>
      <c r="D69" s="35"/>
      <c r="E69" s="28">
        <f>F69+G69</f>
        <v>18125.9</v>
      </c>
      <c r="F69" s="36">
        <f>I68</f>
        <v>0</v>
      </c>
      <c r="G69" s="36">
        <f>M68</f>
        <v>18125.9</v>
      </c>
      <c r="H69" s="37"/>
      <c r="I69" s="37"/>
      <c r="J69" s="37"/>
      <c r="K69" s="37"/>
      <c r="L69" s="37"/>
      <c r="M69" s="37"/>
      <c r="N69" s="37"/>
      <c r="O69" s="37"/>
      <c r="P69" s="37"/>
    </row>
    <row r="70" spans="1:16" s="145" customFormat="1" ht="11.25">
      <c r="A70" s="287"/>
      <c r="B70" s="40"/>
      <c r="C70" s="33"/>
      <c r="D70" s="35"/>
      <c r="E70" s="28">
        <f>F70+G70</f>
        <v>0</v>
      </c>
      <c r="F70" s="36"/>
      <c r="G70" s="36"/>
      <c r="H70" s="37"/>
      <c r="I70" s="37"/>
      <c r="J70" s="37"/>
      <c r="K70" s="37"/>
      <c r="L70" s="37"/>
      <c r="M70" s="37"/>
      <c r="N70" s="37"/>
      <c r="O70" s="37"/>
      <c r="P70" s="37"/>
    </row>
    <row r="71" spans="1:16" s="145" customFormat="1" ht="11.25">
      <c r="A71" s="287"/>
      <c r="B71" s="187" t="s">
        <v>26</v>
      </c>
      <c r="C71" s="204" t="s">
        <v>129</v>
      </c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</row>
    <row r="72" spans="1:16" s="145" customFormat="1" ht="11.25">
      <c r="A72" s="287"/>
      <c r="B72" s="183" t="s">
        <v>27</v>
      </c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93"/>
      <c r="O72" s="293"/>
      <c r="P72" s="293"/>
    </row>
    <row r="73" spans="1:16" s="145" customFormat="1" ht="11.25">
      <c r="A73" s="287"/>
      <c r="B73" s="183" t="s">
        <v>28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</row>
    <row r="74" spans="1:16" s="145" customFormat="1" ht="11.25">
      <c r="A74" s="287"/>
      <c r="B74" s="183" t="s">
        <v>29</v>
      </c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</row>
    <row r="75" spans="1:16" s="145" customFormat="1" ht="11.25">
      <c r="A75" s="287"/>
      <c r="B75" s="183" t="s">
        <v>30</v>
      </c>
      <c r="C75" s="331" t="s">
        <v>110</v>
      </c>
      <c r="D75" s="332"/>
      <c r="E75" s="28">
        <f>E76</f>
        <v>15000</v>
      </c>
      <c r="F75" s="28">
        <f>F76</f>
        <v>0</v>
      </c>
      <c r="G75" s="28">
        <f>G76</f>
        <v>15000</v>
      </c>
      <c r="H75" s="37">
        <f>I75+M75</f>
        <v>15000</v>
      </c>
      <c r="I75" s="37">
        <f>J75+K75+L75</f>
        <v>0</v>
      </c>
      <c r="J75" s="37"/>
      <c r="K75" s="37"/>
      <c r="L75" s="37">
        <v>0</v>
      </c>
      <c r="M75" s="37">
        <f>N75+O75+P75</f>
        <v>15000</v>
      </c>
      <c r="N75" s="37"/>
      <c r="O75" s="37"/>
      <c r="P75" s="37">
        <v>15000</v>
      </c>
    </row>
    <row r="76" spans="1:16" s="145" customFormat="1" ht="11.25">
      <c r="A76" s="287"/>
      <c r="B76" s="183" t="s">
        <v>73</v>
      </c>
      <c r="C76" s="332"/>
      <c r="D76" s="332"/>
      <c r="E76" s="28">
        <f>H75</f>
        <v>15000</v>
      </c>
      <c r="F76" s="36">
        <f>I75</f>
        <v>0</v>
      </c>
      <c r="G76" s="36">
        <f>M75</f>
        <v>15000</v>
      </c>
      <c r="H76" s="37"/>
      <c r="I76" s="37"/>
      <c r="J76" s="37"/>
      <c r="K76" s="37"/>
      <c r="L76" s="37"/>
      <c r="M76" s="37"/>
      <c r="N76" s="37"/>
      <c r="O76" s="37"/>
      <c r="P76" s="37"/>
    </row>
    <row r="77" spans="1:16" s="145" customFormat="1" ht="12.75">
      <c r="A77" s="287"/>
      <c r="C77" s="185"/>
      <c r="D77" s="185"/>
      <c r="E77" s="28"/>
      <c r="F77" s="36"/>
      <c r="G77" s="36"/>
      <c r="H77" s="37"/>
      <c r="I77" s="37"/>
      <c r="J77" s="37"/>
      <c r="K77" s="37"/>
      <c r="L77" s="37"/>
      <c r="M77" s="37"/>
      <c r="N77" s="37"/>
      <c r="O77" s="37"/>
      <c r="P77" s="37"/>
    </row>
    <row r="78" spans="1:16" s="145" customFormat="1" ht="11.25" customHeight="1">
      <c r="A78" s="287"/>
      <c r="B78" s="183" t="s">
        <v>26</v>
      </c>
      <c r="C78" s="331" t="s">
        <v>109</v>
      </c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93"/>
      <c r="O78" s="293"/>
      <c r="P78" s="293"/>
    </row>
    <row r="79" spans="1:16" s="145" customFormat="1" ht="11.25" customHeight="1">
      <c r="A79" s="287"/>
      <c r="B79" s="183" t="s">
        <v>27</v>
      </c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</row>
    <row r="80" spans="1:16" s="145" customFormat="1" ht="11.25" customHeight="1">
      <c r="A80" s="287"/>
      <c r="B80" s="183" t="s">
        <v>28</v>
      </c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</row>
    <row r="81" spans="1:16" s="145" customFormat="1" ht="11.25" customHeight="1">
      <c r="A81" s="287"/>
      <c r="B81" s="183" t="s">
        <v>29</v>
      </c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</row>
    <row r="82" spans="1:16" s="145" customFormat="1" ht="11.25">
      <c r="A82" s="287"/>
      <c r="B82" s="183" t="s">
        <v>30</v>
      </c>
      <c r="C82" s="331" t="s">
        <v>108</v>
      </c>
      <c r="D82" s="332"/>
      <c r="E82" s="28">
        <f>E83</f>
        <v>52400</v>
      </c>
      <c r="F82" s="28">
        <f>F83</f>
        <v>12841.52</v>
      </c>
      <c r="G82" s="28">
        <f>G83</f>
        <v>39558.48</v>
      </c>
      <c r="H82" s="37">
        <f>I82+M82</f>
        <v>52400</v>
      </c>
      <c r="I82" s="37">
        <f>J82+K82+L82</f>
        <v>12841.52</v>
      </c>
      <c r="J82" s="37"/>
      <c r="K82" s="37"/>
      <c r="L82" s="37">
        <v>12841.52</v>
      </c>
      <c r="M82" s="37">
        <f>N82+O82+P82</f>
        <v>39558.48</v>
      </c>
      <c r="N82" s="37"/>
      <c r="O82" s="37"/>
      <c r="P82" s="37">
        <v>39558.48</v>
      </c>
    </row>
    <row r="83" spans="1:16" s="145" customFormat="1" ht="11.25">
      <c r="A83" s="287"/>
      <c r="B83" s="183" t="s">
        <v>73</v>
      </c>
      <c r="C83" s="332"/>
      <c r="D83" s="332"/>
      <c r="E83" s="28">
        <f>H82</f>
        <v>52400</v>
      </c>
      <c r="F83" s="36">
        <f>I82</f>
        <v>12841.52</v>
      </c>
      <c r="G83" s="36">
        <f>M82</f>
        <v>39558.48</v>
      </c>
      <c r="H83" s="37"/>
      <c r="I83" s="37"/>
      <c r="J83" s="37"/>
      <c r="K83" s="37"/>
      <c r="L83" s="37"/>
      <c r="M83" s="37"/>
      <c r="N83" s="37"/>
      <c r="O83" s="37"/>
      <c r="P83" s="37"/>
    </row>
    <row r="84" spans="1:16" s="145" customFormat="1" ht="12.75">
      <c r="A84" s="287"/>
      <c r="C84" s="185"/>
      <c r="D84" s="185"/>
      <c r="E84" s="28"/>
      <c r="F84" s="36"/>
      <c r="G84" s="36"/>
      <c r="H84" s="37"/>
      <c r="I84" s="37"/>
      <c r="J84" s="37"/>
      <c r="K84" s="37"/>
      <c r="L84" s="37"/>
      <c r="M84" s="37"/>
      <c r="N84" s="37"/>
      <c r="O84" s="37"/>
      <c r="P84" s="37"/>
    </row>
    <row r="85" spans="1:16" s="145" customFormat="1" ht="11.25">
      <c r="A85" s="287"/>
      <c r="B85" s="184"/>
      <c r="C85" s="33"/>
      <c r="D85" s="35"/>
      <c r="E85" s="28"/>
      <c r="F85" s="36"/>
      <c r="G85" s="36"/>
      <c r="H85" s="37"/>
      <c r="I85" s="37"/>
      <c r="J85" s="37"/>
      <c r="K85" s="37"/>
      <c r="L85" s="37"/>
      <c r="M85" s="37"/>
      <c r="N85" s="37"/>
      <c r="O85" s="37"/>
      <c r="P85" s="37"/>
    </row>
    <row r="86" spans="1:16" s="145" customFormat="1" ht="11.25" customHeight="1">
      <c r="A86" s="288"/>
      <c r="B86" s="20" t="s">
        <v>26</v>
      </c>
      <c r="C86" s="276" t="s">
        <v>105</v>
      </c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277"/>
      <c r="O86" s="277"/>
      <c r="P86" s="277"/>
    </row>
    <row r="87" spans="1:16" ht="11.25" customHeight="1">
      <c r="A87" s="289" t="s">
        <v>44</v>
      </c>
      <c r="B87" s="20" t="s">
        <v>27</v>
      </c>
      <c r="C87" s="278"/>
      <c r="D87" s="279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</row>
    <row r="88" spans="1:16" ht="11.25" customHeight="1">
      <c r="A88" s="289"/>
      <c r="B88" s="20" t="s">
        <v>28</v>
      </c>
      <c r="C88" s="278"/>
      <c r="D88" s="279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</row>
    <row r="89" spans="1:16" ht="11.25" customHeight="1">
      <c r="A89" s="289"/>
      <c r="B89" s="20" t="s">
        <v>29</v>
      </c>
      <c r="C89" s="280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</row>
    <row r="90" spans="1:16" ht="11.25" customHeight="1">
      <c r="A90" s="289"/>
      <c r="B90" s="20" t="s">
        <v>30</v>
      </c>
      <c r="C90" s="290" t="s">
        <v>106</v>
      </c>
      <c r="D90" s="291"/>
      <c r="E90" s="28">
        <f>F90+G90</f>
        <v>0</v>
      </c>
      <c r="F90" s="28">
        <f>I90</f>
        <v>0</v>
      </c>
      <c r="G90" s="28">
        <f>M90</f>
        <v>0</v>
      </c>
      <c r="H90" s="28">
        <f>I90+M90</f>
        <v>0</v>
      </c>
      <c r="I90" s="28">
        <f>J90+K90+L90</f>
        <v>0</v>
      </c>
      <c r="J90" s="28"/>
      <c r="K90" s="88">
        <v>0</v>
      </c>
      <c r="L90" s="28">
        <v>0</v>
      </c>
      <c r="M90" s="28">
        <f>N90+O90+P90</f>
        <v>0</v>
      </c>
      <c r="N90" s="28">
        <v>0</v>
      </c>
      <c r="O90" s="88">
        <v>0</v>
      </c>
      <c r="P90" s="28"/>
    </row>
    <row r="91" spans="1:16" ht="11.25">
      <c r="A91" s="289"/>
      <c r="B91" s="20" t="s">
        <v>73</v>
      </c>
      <c r="C91" s="26"/>
      <c r="D91" s="27"/>
      <c r="E91" s="28">
        <f>H90</f>
        <v>0</v>
      </c>
      <c r="F91" s="28">
        <f>I90</f>
        <v>0</v>
      </c>
      <c r="G91" s="28">
        <f>M90</f>
        <v>0</v>
      </c>
      <c r="H91" s="28"/>
      <c r="I91" s="28"/>
      <c r="J91" s="28"/>
      <c r="K91" s="28"/>
      <c r="L91" s="28"/>
      <c r="M91" s="28"/>
      <c r="N91" s="28"/>
      <c r="O91" s="28"/>
      <c r="P91" s="28"/>
    </row>
    <row r="92" spans="1:16" ht="11.25">
      <c r="A92" s="289"/>
      <c r="B92" s="39">
        <v>2013</v>
      </c>
      <c r="C92" s="33"/>
      <c r="D92" s="35"/>
      <c r="E92" s="28">
        <f>F92+G92</f>
        <v>0</v>
      </c>
      <c r="F92" s="37">
        <f>I91</f>
        <v>0</v>
      </c>
      <c r="G92" s="37">
        <f>M91</f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</row>
    <row r="93" spans="1:16" ht="11.25">
      <c r="A93" s="226" t="s">
        <v>104</v>
      </c>
      <c r="B93" s="41" t="s">
        <v>39</v>
      </c>
      <c r="C93" s="232" t="s">
        <v>118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4"/>
    </row>
    <row r="94" spans="1:16" ht="11.25">
      <c r="A94" s="227"/>
      <c r="B94" s="34" t="s">
        <v>27</v>
      </c>
      <c r="C94" s="232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4"/>
    </row>
    <row r="95" spans="1:16" ht="11.25">
      <c r="A95" s="227"/>
      <c r="B95" s="34" t="s">
        <v>28</v>
      </c>
      <c r="C95" s="232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4"/>
    </row>
    <row r="96" spans="1:16" ht="11.25">
      <c r="A96" s="227"/>
      <c r="B96" s="34"/>
      <c r="C96" s="232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4"/>
    </row>
    <row r="97" spans="1:16" ht="11.25">
      <c r="A97" s="227"/>
      <c r="B97" s="34"/>
      <c r="C97" s="232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4"/>
    </row>
    <row r="98" spans="1:16" ht="11.25">
      <c r="A98" s="227"/>
      <c r="B98" s="34"/>
      <c r="C98" s="235"/>
      <c r="D98" s="236"/>
      <c r="E98" s="236"/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7"/>
    </row>
    <row r="99" spans="1:16" ht="33" customHeight="1">
      <c r="A99" s="227"/>
      <c r="B99" s="34" t="s">
        <v>30</v>
      </c>
      <c r="C99" s="34"/>
      <c r="D99" s="42" t="s">
        <v>45</v>
      </c>
      <c r="E99" s="22">
        <f>E100+E101+E102+E103+E104+E105+E106</f>
        <v>3896582.92</v>
      </c>
      <c r="F99" s="43">
        <f>F100+F101+F102+F103+F104+F105+F106</f>
        <v>2743824.3200000003</v>
      </c>
      <c r="G99" s="43">
        <f>G100+G101+G102+G103+G104+G105+G106</f>
        <v>1152758.6</v>
      </c>
      <c r="H99" s="43">
        <f>I99+M99</f>
        <v>2455855.61</v>
      </c>
      <c r="I99" s="43">
        <f>J99+K99+L99</f>
        <v>1636751.01</v>
      </c>
      <c r="J99" s="43">
        <v>1186751.01</v>
      </c>
      <c r="K99" s="43">
        <f>K100+K101</f>
        <v>0</v>
      </c>
      <c r="L99" s="43">
        <v>450000</v>
      </c>
      <c r="M99" s="43">
        <f>N99+O99+P99</f>
        <v>819104.6</v>
      </c>
      <c r="N99" s="44">
        <v>819104.6</v>
      </c>
      <c r="O99" s="54">
        <v>0</v>
      </c>
      <c r="P99" s="43">
        <v>0</v>
      </c>
    </row>
    <row r="100" spans="1:16" ht="11.25">
      <c r="A100" s="227"/>
      <c r="B100" s="34">
        <v>2007</v>
      </c>
      <c r="C100" s="45"/>
      <c r="D100" s="46"/>
      <c r="E100" s="22">
        <f aca="true" t="shared" si="1" ref="E100:E106">F100+G100</f>
        <v>35465.4</v>
      </c>
      <c r="F100" s="43">
        <v>35465.4</v>
      </c>
      <c r="G100" s="43"/>
      <c r="H100" s="47"/>
      <c r="I100" s="47"/>
      <c r="J100" s="47"/>
      <c r="K100" s="47"/>
      <c r="L100" s="47"/>
      <c r="M100" s="47"/>
      <c r="N100" s="48"/>
      <c r="O100" s="47"/>
      <c r="P100" s="47"/>
    </row>
    <row r="101" spans="1:16" ht="11.25">
      <c r="A101" s="227"/>
      <c r="B101" s="34">
        <v>2008</v>
      </c>
      <c r="C101" s="45"/>
      <c r="D101" s="46"/>
      <c r="E101" s="22">
        <f t="shared" si="1"/>
        <v>3200</v>
      </c>
      <c r="F101" s="43">
        <v>3200</v>
      </c>
      <c r="G101" s="43"/>
      <c r="H101" s="47"/>
      <c r="I101" s="47"/>
      <c r="J101" s="47"/>
      <c r="K101" s="47"/>
      <c r="L101" s="47"/>
      <c r="M101" s="47"/>
      <c r="N101" s="48"/>
      <c r="O101" s="47"/>
      <c r="P101" s="47"/>
    </row>
    <row r="102" spans="1:16" ht="11.25">
      <c r="A102" s="227"/>
      <c r="B102" s="34">
        <v>2009</v>
      </c>
      <c r="C102" s="45"/>
      <c r="D102" s="46"/>
      <c r="E102" s="22">
        <f t="shared" si="1"/>
        <v>55866.47</v>
      </c>
      <c r="F102" s="43">
        <v>55866.47</v>
      </c>
      <c r="G102" s="43"/>
      <c r="H102" s="47"/>
      <c r="I102" s="47"/>
      <c r="J102" s="47"/>
      <c r="K102" s="47"/>
      <c r="L102" s="47"/>
      <c r="M102" s="47"/>
      <c r="N102" s="48"/>
      <c r="O102" s="47"/>
      <c r="P102" s="47"/>
    </row>
    <row r="103" spans="1:16" ht="11.25">
      <c r="A103" s="227"/>
      <c r="B103" s="34">
        <v>2010</v>
      </c>
      <c r="C103" s="45"/>
      <c r="D103" s="46"/>
      <c r="E103" s="22">
        <f t="shared" si="1"/>
        <v>32000</v>
      </c>
      <c r="F103" s="54">
        <v>32000</v>
      </c>
      <c r="G103" s="54">
        <v>0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89">
        <v>0</v>
      </c>
      <c r="O103" s="49">
        <v>0</v>
      </c>
      <c r="P103" s="49">
        <v>0</v>
      </c>
    </row>
    <row r="104" spans="1:16" ht="11.25">
      <c r="A104" s="227"/>
      <c r="B104" s="55">
        <v>2011</v>
      </c>
      <c r="C104" s="213"/>
      <c r="D104" s="216"/>
      <c r="E104" s="22">
        <f t="shared" si="1"/>
        <v>10330</v>
      </c>
      <c r="F104" s="54">
        <v>10330</v>
      </c>
      <c r="G104" s="43">
        <v>0</v>
      </c>
      <c r="H104" s="205">
        <v>0</v>
      </c>
      <c r="I104" s="205">
        <v>0</v>
      </c>
      <c r="J104" s="205">
        <v>0</v>
      </c>
      <c r="K104" s="205">
        <v>0</v>
      </c>
      <c r="L104" s="205">
        <v>0</v>
      </c>
      <c r="M104" s="205">
        <v>0</v>
      </c>
      <c r="N104" s="205">
        <v>0</v>
      </c>
      <c r="O104" s="205">
        <v>0</v>
      </c>
      <c r="P104" s="205">
        <v>0</v>
      </c>
    </row>
    <row r="105" spans="1:16" ht="11.25">
      <c r="A105" s="227"/>
      <c r="B105" s="55">
        <v>2012</v>
      </c>
      <c r="C105" s="214"/>
      <c r="D105" s="217"/>
      <c r="E105" s="22">
        <f t="shared" si="1"/>
        <v>1303865.44</v>
      </c>
      <c r="F105" s="43">
        <v>970211.44</v>
      </c>
      <c r="G105" s="43">
        <v>333654</v>
      </c>
      <c r="H105" s="206"/>
      <c r="I105" s="206"/>
      <c r="J105" s="206"/>
      <c r="K105" s="206"/>
      <c r="L105" s="206"/>
      <c r="M105" s="206"/>
      <c r="N105" s="206"/>
      <c r="O105" s="206"/>
      <c r="P105" s="206"/>
    </row>
    <row r="106" spans="1:16" ht="11.25">
      <c r="A106" s="227"/>
      <c r="B106" s="57">
        <v>2013</v>
      </c>
      <c r="C106" s="214"/>
      <c r="D106" s="217"/>
      <c r="E106" s="24">
        <f t="shared" si="1"/>
        <v>2455855.61</v>
      </c>
      <c r="F106" s="47">
        <f>I99</f>
        <v>1636751.01</v>
      </c>
      <c r="G106" s="47">
        <f>M99</f>
        <v>819104.6</v>
      </c>
      <c r="H106" s="206"/>
      <c r="I106" s="206"/>
      <c r="J106" s="206"/>
      <c r="K106" s="206"/>
      <c r="L106" s="206"/>
      <c r="M106" s="206"/>
      <c r="N106" s="206"/>
      <c r="O106" s="206"/>
      <c r="P106" s="206"/>
    </row>
    <row r="107" spans="1:16" ht="11.25">
      <c r="A107" s="227"/>
      <c r="B107" s="90" t="s">
        <v>76</v>
      </c>
      <c r="C107" s="214"/>
      <c r="D107" s="217"/>
      <c r="E107" s="157">
        <f>SUM(E100:E106)</f>
        <v>3896582.92</v>
      </c>
      <c r="F107" s="91">
        <f>SUM(F100:F106)</f>
        <v>2743824.3200000003</v>
      </c>
      <c r="G107" s="91">
        <f>SUM(G100:G106)</f>
        <v>1152758.6</v>
      </c>
      <c r="H107" s="206"/>
      <c r="I107" s="206"/>
      <c r="J107" s="206"/>
      <c r="K107" s="206"/>
      <c r="L107" s="206"/>
      <c r="M107" s="206"/>
      <c r="N107" s="206"/>
      <c r="O107" s="206"/>
      <c r="P107" s="206"/>
    </row>
    <row r="108" spans="1:16" ht="11.25">
      <c r="A108" s="228"/>
      <c r="B108" s="51"/>
      <c r="C108" s="215"/>
      <c r="D108" s="204"/>
      <c r="E108" s="158"/>
      <c r="F108" s="53"/>
      <c r="G108" s="53"/>
      <c r="H108" s="207"/>
      <c r="I108" s="207"/>
      <c r="J108" s="207"/>
      <c r="K108" s="207"/>
      <c r="L108" s="207"/>
      <c r="M108" s="207"/>
      <c r="N108" s="207"/>
      <c r="O108" s="207"/>
      <c r="P108" s="207"/>
    </row>
    <row r="109" spans="1:16" ht="11.25">
      <c r="A109" s="226" t="s">
        <v>44</v>
      </c>
      <c r="B109" s="41" t="s">
        <v>39</v>
      </c>
      <c r="C109" s="229" t="s">
        <v>119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1"/>
    </row>
    <row r="110" spans="1:16" ht="11.25">
      <c r="A110" s="227"/>
      <c r="B110" s="34" t="s">
        <v>27</v>
      </c>
      <c r="C110" s="232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4"/>
    </row>
    <row r="111" spans="1:16" ht="11.25">
      <c r="A111" s="227"/>
      <c r="B111" s="34" t="s">
        <v>28</v>
      </c>
      <c r="C111" s="232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4"/>
    </row>
    <row r="112" spans="1:16" ht="11.25">
      <c r="A112" s="227"/>
      <c r="B112" s="34" t="s">
        <v>29</v>
      </c>
      <c r="C112" s="235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7"/>
    </row>
    <row r="113" spans="1:16" ht="33.75">
      <c r="A113" s="227"/>
      <c r="B113" s="34" t="s">
        <v>30</v>
      </c>
      <c r="C113" s="34"/>
      <c r="D113" s="42" t="s">
        <v>45</v>
      </c>
      <c r="E113" s="43">
        <f>E118+E122+E117+E114+E115+E116+E119</f>
        <v>2551330.2600000002</v>
      </c>
      <c r="F113" s="43">
        <f>F118+F122+F117+F114+F115+F116+F119</f>
        <v>1548433.22</v>
      </c>
      <c r="G113" s="43">
        <f>G118+G122+G117+G114+G115+G116+G119</f>
        <v>1002897.04</v>
      </c>
      <c r="H113" s="43">
        <f>I113+M113</f>
        <v>7000</v>
      </c>
      <c r="I113" s="43">
        <f>J113+K113+L113</f>
        <v>7000</v>
      </c>
      <c r="J113" s="43">
        <v>7000</v>
      </c>
      <c r="K113" s="43"/>
      <c r="L113" s="43"/>
      <c r="M113" s="43">
        <f>N113+O113+P113</f>
        <v>0</v>
      </c>
      <c r="N113" s="44"/>
      <c r="O113" s="43">
        <v>0</v>
      </c>
      <c r="P113" s="43">
        <v>0</v>
      </c>
    </row>
    <row r="114" spans="1:16" ht="11.25">
      <c r="A114" s="227"/>
      <c r="B114" s="34">
        <v>2007</v>
      </c>
      <c r="C114" s="45"/>
      <c r="D114" s="46"/>
      <c r="E114" s="43">
        <f aca="true" t="shared" si="2" ref="E114:E122">F114+G114</f>
        <v>18000</v>
      </c>
      <c r="F114" s="43">
        <v>18000</v>
      </c>
      <c r="G114" s="43"/>
      <c r="H114" s="47"/>
      <c r="I114" s="47"/>
      <c r="J114" s="47"/>
      <c r="K114" s="47"/>
      <c r="L114" s="47"/>
      <c r="M114" s="47"/>
      <c r="N114" s="48"/>
      <c r="O114" s="47"/>
      <c r="P114" s="47"/>
    </row>
    <row r="115" spans="1:16" ht="11.25">
      <c r="A115" s="227"/>
      <c r="B115" s="34">
        <v>2008</v>
      </c>
      <c r="C115" s="45"/>
      <c r="D115" s="46"/>
      <c r="E115" s="43">
        <f t="shared" si="2"/>
        <v>1020.4</v>
      </c>
      <c r="F115" s="43">
        <v>1020.4</v>
      </c>
      <c r="G115" s="43"/>
      <c r="H115" s="47"/>
      <c r="I115" s="47"/>
      <c r="J115" s="47"/>
      <c r="K115" s="47"/>
      <c r="L115" s="47"/>
      <c r="M115" s="47"/>
      <c r="N115" s="48"/>
      <c r="O115" s="47"/>
      <c r="P115" s="47"/>
    </row>
    <row r="116" spans="1:16" ht="11.25">
      <c r="A116" s="227"/>
      <c r="B116" s="34">
        <v>2009</v>
      </c>
      <c r="C116" s="45"/>
      <c r="D116" s="46"/>
      <c r="E116" s="43">
        <f t="shared" si="2"/>
        <v>52500</v>
      </c>
      <c r="F116" s="43">
        <v>52500</v>
      </c>
      <c r="G116" s="43"/>
      <c r="H116" s="47"/>
      <c r="I116" s="47"/>
      <c r="J116" s="47"/>
      <c r="K116" s="47"/>
      <c r="L116" s="47"/>
      <c r="M116" s="47"/>
      <c r="N116" s="48"/>
      <c r="O116" s="47"/>
      <c r="P116" s="47"/>
    </row>
    <row r="117" spans="1:16" ht="11.25">
      <c r="A117" s="227"/>
      <c r="B117" s="34">
        <v>2010</v>
      </c>
      <c r="C117" s="45"/>
      <c r="D117" s="46"/>
      <c r="E117" s="43">
        <f t="shared" si="2"/>
        <v>35000</v>
      </c>
      <c r="F117" s="43">
        <v>35000</v>
      </c>
      <c r="G117" s="43">
        <v>0</v>
      </c>
      <c r="H117" s="49">
        <v>0</v>
      </c>
      <c r="I117" s="49">
        <v>0</v>
      </c>
      <c r="J117" s="50"/>
      <c r="K117" s="49">
        <v>0</v>
      </c>
      <c r="L117" s="49">
        <v>0</v>
      </c>
      <c r="M117" s="49">
        <v>0</v>
      </c>
      <c r="N117" s="48"/>
      <c r="O117" s="49" t="s">
        <v>46</v>
      </c>
      <c r="P117" s="49">
        <v>0</v>
      </c>
    </row>
    <row r="118" spans="1:16" ht="11.25">
      <c r="A118" s="227"/>
      <c r="B118" s="34">
        <v>2011</v>
      </c>
      <c r="C118" s="213"/>
      <c r="D118" s="216"/>
      <c r="E118" s="43">
        <f t="shared" si="2"/>
        <v>117200</v>
      </c>
      <c r="F118" s="43">
        <v>74600</v>
      </c>
      <c r="G118" s="43">
        <v>42600</v>
      </c>
      <c r="H118" s="205">
        <v>0</v>
      </c>
      <c r="I118" s="205">
        <v>0</v>
      </c>
      <c r="J118" s="208"/>
      <c r="K118" s="205">
        <v>0</v>
      </c>
      <c r="L118" s="205">
        <v>0</v>
      </c>
      <c r="M118" s="205">
        <v>0</v>
      </c>
      <c r="N118" s="205"/>
      <c r="O118" s="205">
        <v>0</v>
      </c>
      <c r="P118" s="205">
        <v>0</v>
      </c>
    </row>
    <row r="119" spans="1:16" ht="11.25">
      <c r="A119" s="227"/>
      <c r="B119" s="34">
        <v>2012</v>
      </c>
      <c r="C119" s="214"/>
      <c r="D119" s="217"/>
      <c r="E119" s="43">
        <f t="shared" si="2"/>
        <v>2327609.8600000003</v>
      </c>
      <c r="F119" s="43">
        <v>1367312.82</v>
      </c>
      <c r="G119" s="43">
        <v>960297.04</v>
      </c>
      <c r="H119" s="206"/>
      <c r="I119" s="206"/>
      <c r="J119" s="209"/>
      <c r="K119" s="206"/>
      <c r="L119" s="206"/>
      <c r="M119" s="206"/>
      <c r="N119" s="206"/>
      <c r="O119" s="206"/>
      <c r="P119" s="206"/>
    </row>
    <row r="120" spans="1:16" ht="11.25">
      <c r="A120" s="227"/>
      <c r="B120" s="34">
        <v>2013</v>
      </c>
      <c r="C120" s="214"/>
      <c r="D120" s="217"/>
      <c r="E120" s="43">
        <f t="shared" si="2"/>
        <v>7000</v>
      </c>
      <c r="F120" s="43">
        <f>I113</f>
        <v>7000</v>
      </c>
      <c r="G120" s="43">
        <f>-M113</f>
        <v>0</v>
      </c>
      <c r="H120" s="206"/>
      <c r="I120" s="206"/>
      <c r="J120" s="209"/>
      <c r="K120" s="206"/>
      <c r="L120" s="206"/>
      <c r="M120" s="206"/>
      <c r="N120" s="206"/>
      <c r="O120" s="206"/>
      <c r="P120" s="206"/>
    </row>
    <row r="121" spans="1:16" ht="11.25">
      <c r="A121" s="227"/>
      <c r="B121" s="34" t="s">
        <v>47</v>
      </c>
      <c r="C121" s="214"/>
      <c r="D121" s="217"/>
      <c r="E121" s="43">
        <f t="shared" si="2"/>
        <v>2551330.26</v>
      </c>
      <c r="F121" s="43">
        <f>F118+F119+F117+F116+F115+F114</f>
        <v>1548433.22</v>
      </c>
      <c r="G121" s="43">
        <f>G118+G119+G117+G116+G115+G114</f>
        <v>1002897.04</v>
      </c>
      <c r="H121" s="206"/>
      <c r="I121" s="206"/>
      <c r="J121" s="209"/>
      <c r="K121" s="206"/>
      <c r="L121" s="206"/>
      <c r="M121" s="206"/>
      <c r="N121" s="206"/>
      <c r="O121" s="206"/>
      <c r="P121" s="206"/>
    </row>
    <row r="122" spans="1:16" ht="11.25">
      <c r="A122" s="228"/>
      <c r="B122" s="51"/>
      <c r="C122" s="215"/>
      <c r="D122" s="204"/>
      <c r="E122" s="53">
        <f t="shared" si="2"/>
        <v>0</v>
      </c>
      <c r="F122" s="53">
        <v>0</v>
      </c>
      <c r="G122" s="53">
        <v>0</v>
      </c>
      <c r="H122" s="207"/>
      <c r="I122" s="207"/>
      <c r="J122" s="210"/>
      <c r="K122" s="207"/>
      <c r="L122" s="207"/>
      <c r="M122" s="207"/>
      <c r="N122" s="207"/>
      <c r="O122" s="207"/>
      <c r="P122" s="207"/>
    </row>
    <row r="123" spans="1:16" ht="11.25">
      <c r="A123" s="226"/>
      <c r="B123" s="45"/>
      <c r="C123" s="63"/>
      <c r="D123" s="74"/>
      <c r="E123" s="175"/>
      <c r="F123" s="175"/>
      <c r="G123" s="175"/>
      <c r="H123" s="60"/>
      <c r="I123" s="60"/>
      <c r="J123" s="176"/>
      <c r="K123" s="60"/>
      <c r="L123" s="60"/>
      <c r="M123" s="60"/>
      <c r="N123" s="60"/>
      <c r="O123" s="60"/>
      <c r="P123" s="61"/>
    </row>
    <row r="124" spans="1:16" ht="11.25">
      <c r="A124" s="227"/>
      <c r="B124" s="1" t="s">
        <v>39</v>
      </c>
      <c r="C124" s="232" t="s">
        <v>120</v>
      </c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4"/>
    </row>
    <row r="125" spans="1:16" ht="11.25">
      <c r="A125" s="227"/>
      <c r="B125" s="34" t="s">
        <v>27</v>
      </c>
      <c r="C125" s="232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4"/>
    </row>
    <row r="126" spans="1:16" ht="11.25">
      <c r="A126" s="227"/>
      <c r="B126" s="34" t="s">
        <v>28</v>
      </c>
      <c r="C126" s="232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4"/>
    </row>
    <row r="127" spans="1:16" ht="11.25">
      <c r="A127" s="227"/>
      <c r="B127" s="34" t="s">
        <v>29</v>
      </c>
      <c r="C127" s="235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4"/>
    </row>
    <row r="128" spans="1:16" ht="33.75">
      <c r="A128" s="227"/>
      <c r="B128" s="45"/>
      <c r="C128" s="142"/>
      <c r="D128" s="189" t="s">
        <v>99</v>
      </c>
      <c r="E128" s="190">
        <f>E129+E130</f>
        <v>246000</v>
      </c>
      <c r="F128" s="190">
        <f>F129+F130</f>
        <v>86000</v>
      </c>
      <c r="G128" s="190">
        <f>G129+G130</f>
        <v>160000</v>
      </c>
      <c r="H128" s="191">
        <f aca="true" t="shared" si="3" ref="H128:P128">H129</f>
        <v>0</v>
      </c>
      <c r="I128" s="191">
        <f t="shared" si="3"/>
        <v>0</v>
      </c>
      <c r="J128" s="191">
        <f t="shared" si="3"/>
        <v>0</v>
      </c>
      <c r="K128" s="191">
        <f t="shared" si="3"/>
        <v>0</v>
      </c>
      <c r="L128" s="191">
        <f t="shared" si="3"/>
        <v>0</v>
      </c>
      <c r="M128" s="191">
        <f t="shared" si="3"/>
        <v>0</v>
      </c>
      <c r="N128" s="191">
        <f t="shared" si="3"/>
        <v>0</v>
      </c>
      <c r="O128" s="191">
        <f t="shared" si="3"/>
        <v>0</v>
      </c>
      <c r="P128" s="191">
        <f t="shared" si="3"/>
        <v>0</v>
      </c>
    </row>
    <row r="129" spans="1:16" ht="11.25">
      <c r="A129" s="227"/>
      <c r="B129" s="45">
        <v>2013</v>
      </c>
      <c r="C129" s="63"/>
      <c r="D129" s="35"/>
      <c r="E129" s="28">
        <f>H128</f>
        <v>0</v>
      </c>
      <c r="F129" s="36">
        <f>I128</f>
        <v>0</v>
      </c>
      <c r="G129" s="36">
        <f>M128</f>
        <v>0</v>
      </c>
      <c r="H129" s="37">
        <f>M129+I129</f>
        <v>0</v>
      </c>
      <c r="I129" s="37">
        <f>J129+K129+L129</f>
        <v>0</v>
      </c>
      <c r="J129" s="37"/>
      <c r="K129" s="37"/>
      <c r="L129" s="37"/>
      <c r="M129" s="37">
        <f>N129+O129+P129</f>
        <v>0</v>
      </c>
      <c r="N129" s="37"/>
      <c r="O129" s="37"/>
      <c r="P129" s="37"/>
    </row>
    <row r="130" spans="1:16" ht="11.25">
      <c r="A130" s="228"/>
      <c r="B130" s="45">
        <v>2014</v>
      </c>
      <c r="C130" s="63"/>
      <c r="D130" s="35"/>
      <c r="E130" s="88">
        <f>F130+G130</f>
        <v>246000</v>
      </c>
      <c r="F130" s="192">
        <v>86000</v>
      </c>
      <c r="G130" s="192">
        <v>160000</v>
      </c>
      <c r="H130" s="59"/>
      <c r="I130" s="59"/>
      <c r="J130" s="59"/>
      <c r="K130" s="59"/>
      <c r="L130" s="59"/>
      <c r="M130" s="59"/>
      <c r="N130" s="59"/>
      <c r="O130" s="59"/>
      <c r="P130" s="59"/>
    </row>
    <row r="131" spans="1:16" ht="11.25">
      <c r="A131" s="174"/>
      <c r="B131" s="45"/>
      <c r="C131" s="63"/>
      <c r="D131" s="35"/>
      <c r="E131" s="88"/>
      <c r="F131" s="192"/>
      <c r="G131" s="192"/>
      <c r="H131" s="59"/>
      <c r="I131" s="59"/>
      <c r="J131" s="59"/>
      <c r="K131" s="59"/>
      <c r="L131" s="59"/>
      <c r="M131" s="59"/>
      <c r="N131" s="59"/>
      <c r="O131" s="59"/>
      <c r="P131" s="59"/>
    </row>
    <row r="132" spans="1:16" ht="11.25">
      <c r="A132" s="80"/>
      <c r="B132" s="45"/>
      <c r="C132" s="63"/>
      <c r="D132" s="35"/>
      <c r="E132" s="88"/>
      <c r="F132" s="192"/>
      <c r="G132" s="192"/>
      <c r="H132" s="59"/>
      <c r="I132" s="59"/>
      <c r="J132" s="59"/>
      <c r="K132" s="59"/>
      <c r="L132" s="59"/>
      <c r="M132" s="59"/>
      <c r="N132" s="59"/>
      <c r="O132" s="59"/>
      <c r="P132" s="59"/>
    </row>
    <row r="133" spans="1:16" ht="11.25" customHeight="1">
      <c r="A133" s="80"/>
      <c r="B133" s="1" t="s">
        <v>39</v>
      </c>
      <c r="C133" s="232" t="s">
        <v>121</v>
      </c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4"/>
    </row>
    <row r="134" spans="1:16" ht="11.25" customHeight="1">
      <c r="A134" s="80"/>
      <c r="B134" s="34" t="s">
        <v>27</v>
      </c>
      <c r="C134" s="232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4"/>
    </row>
    <row r="135" spans="1:16" ht="11.25" customHeight="1">
      <c r="A135" s="80"/>
      <c r="B135" s="34" t="s">
        <v>28</v>
      </c>
      <c r="C135" s="232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4"/>
    </row>
    <row r="136" spans="1:16" ht="11.25">
      <c r="A136" s="80"/>
      <c r="B136" s="34" t="s">
        <v>29</v>
      </c>
      <c r="C136" s="235"/>
      <c r="D136" s="236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4"/>
    </row>
    <row r="137" spans="1:16" ht="33.75">
      <c r="A137" s="80"/>
      <c r="B137" s="45"/>
      <c r="C137" s="142"/>
      <c r="D137" s="144" t="s">
        <v>99</v>
      </c>
      <c r="E137" s="190">
        <f>E138</f>
        <v>9225</v>
      </c>
      <c r="F137" s="191">
        <f>F138</f>
        <v>9225</v>
      </c>
      <c r="G137" s="191">
        <f>G138</f>
        <v>0</v>
      </c>
      <c r="H137" s="191">
        <f>I137+M137</f>
        <v>9225</v>
      </c>
      <c r="I137" s="191">
        <f>J137+K137+L137</f>
        <v>9225</v>
      </c>
      <c r="J137" s="191">
        <v>6505.29</v>
      </c>
      <c r="K137" s="191">
        <f>K138</f>
        <v>0</v>
      </c>
      <c r="L137" s="191">
        <v>2719.71</v>
      </c>
      <c r="M137" s="191"/>
      <c r="N137" s="191"/>
      <c r="O137" s="191"/>
      <c r="P137" s="191"/>
    </row>
    <row r="138" spans="1:16" ht="11.25">
      <c r="A138" s="80"/>
      <c r="B138" s="45">
        <v>2013</v>
      </c>
      <c r="C138" s="63"/>
      <c r="D138" s="74"/>
      <c r="E138" s="28">
        <f>H137</f>
        <v>9225</v>
      </c>
      <c r="F138" s="36">
        <f>I137</f>
        <v>9225</v>
      </c>
      <c r="G138" s="36">
        <f>M137</f>
        <v>0</v>
      </c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ht="11.25" customHeight="1">
      <c r="A139" s="285" t="s">
        <v>48</v>
      </c>
      <c r="B139" s="34" t="s">
        <v>39</v>
      </c>
      <c r="C139" s="269" t="s">
        <v>49</v>
      </c>
      <c r="D139" s="270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4"/>
    </row>
    <row r="140" spans="1:16" ht="11.25" customHeight="1">
      <c r="A140" s="227"/>
      <c r="B140" s="34" t="s">
        <v>27</v>
      </c>
      <c r="C140" s="232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4"/>
    </row>
    <row r="141" spans="1:16" ht="11.25" customHeight="1">
      <c r="A141" s="227"/>
      <c r="B141" s="34" t="s">
        <v>28</v>
      </c>
      <c r="C141" s="232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4"/>
    </row>
    <row r="142" spans="1:16" ht="11.25" customHeight="1">
      <c r="A142" s="227"/>
      <c r="B142" s="34" t="s">
        <v>29</v>
      </c>
      <c r="C142" s="235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7"/>
    </row>
    <row r="143" spans="1:16" ht="21.75" customHeight="1">
      <c r="A143" s="227"/>
      <c r="B143" s="34" t="s">
        <v>30</v>
      </c>
      <c r="C143" s="34"/>
      <c r="D143" s="42" t="s">
        <v>50</v>
      </c>
      <c r="E143" s="22">
        <f>E144+E145</f>
        <v>3662865.9800000004</v>
      </c>
      <c r="F143" s="43">
        <f>F144+F145</f>
        <v>557929.8999999999</v>
      </c>
      <c r="G143" s="43">
        <f>G144+G145</f>
        <v>3104936.08</v>
      </c>
      <c r="H143" s="43">
        <f>I143+M143</f>
        <v>79802.99</v>
      </c>
      <c r="I143" s="43">
        <f>J143+K143+L143</f>
        <v>20470.45</v>
      </c>
      <c r="J143" s="43">
        <v>20470.45</v>
      </c>
      <c r="K143" s="54">
        <v>0</v>
      </c>
      <c r="L143" s="43"/>
      <c r="M143" s="43">
        <f>N143+O143+P143</f>
        <v>59332.54</v>
      </c>
      <c r="N143" s="44">
        <v>0</v>
      </c>
      <c r="O143" s="54">
        <v>0</v>
      </c>
      <c r="P143" s="43">
        <v>59332.54</v>
      </c>
    </row>
    <row r="144" spans="1:16" ht="11.25">
      <c r="A144" s="227"/>
      <c r="B144" s="34">
        <v>2013</v>
      </c>
      <c r="C144" s="213"/>
      <c r="D144" s="216"/>
      <c r="E144" s="22">
        <f>F144+G144</f>
        <v>79802.99</v>
      </c>
      <c r="F144" s="43">
        <f>I143</f>
        <v>20470.45</v>
      </c>
      <c r="G144" s="43">
        <f>M143</f>
        <v>59332.54</v>
      </c>
      <c r="H144" s="212">
        <v>0</v>
      </c>
      <c r="I144" s="212">
        <v>0</v>
      </c>
      <c r="J144" s="212">
        <v>0</v>
      </c>
      <c r="K144" s="205">
        <v>0</v>
      </c>
      <c r="L144" s="212">
        <v>0</v>
      </c>
      <c r="M144" s="212">
        <v>0</v>
      </c>
      <c r="N144" s="212">
        <v>0</v>
      </c>
      <c r="O144" s="205">
        <v>0</v>
      </c>
      <c r="P144" s="212">
        <v>0</v>
      </c>
    </row>
    <row r="145" spans="1:16" ht="11.25">
      <c r="A145" s="227"/>
      <c r="B145" s="34">
        <v>2014</v>
      </c>
      <c r="C145" s="214"/>
      <c r="D145" s="217"/>
      <c r="E145" s="22">
        <f>F145+G145</f>
        <v>3583062.99</v>
      </c>
      <c r="F145" s="43">
        <v>537459.45</v>
      </c>
      <c r="G145" s="43">
        <v>3045603.54</v>
      </c>
      <c r="H145" s="200"/>
      <c r="I145" s="200"/>
      <c r="J145" s="200"/>
      <c r="K145" s="206"/>
      <c r="L145" s="200"/>
      <c r="M145" s="200"/>
      <c r="N145" s="200"/>
      <c r="O145" s="206"/>
      <c r="P145" s="200"/>
    </row>
    <row r="146" spans="1:16" ht="11.25">
      <c r="A146" s="315"/>
      <c r="B146" s="34"/>
      <c r="C146" s="316"/>
      <c r="D146" s="211"/>
      <c r="E146" s="22">
        <f>F146+G146</f>
        <v>0</v>
      </c>
      <c r="F146" s="43">
        <v>0</v>
      </c>
      <c r="G146" s="43">
        <v>0</v>
      </c>
      <c r="H146" s="201"/>
      <c r="I146" s="201"/>
      <c r="J146" s="201"/>
      <c r="K146" s="193"/>
      <c r="L146" s="201"/>
      <c r="M146" s="201"/>
      <c r="N146" s="201"/>
      <c r="O146" s="193"/>
      <c r="P146" s="201"/>
    </row>
    <row r="147" spans="1:16" ht="11.25">
      <c r="A147" s="62"/>
      <c r="B147" s="34"/>
      <c r="C147" s="63"/>
      <c r="D147" s="64"/>
      <c r="E147" s="24"/>
      <c r="F147" s="47"/>
      <c r="G147" s="47"/>
      <c r="H147" s="56"/>
      <c r="I147" s="56"/>
      <c r="J147" s="56"/>
      <c r="K147" s="81"/>
      <c r="L147" s="56"/>
      <c r="M147" s="56"/>
      <c r="N147" s="56"/>
      <c r="O147" s="81"/>
      <c r="P147" s="56"/>
    </row>
    <row r="148" spans="1:16" s="18" customFormat="1" ht="12" thickBot="1">
      <c r="A148" s="65">
        <v>2</v>
      </c>
      <c r="B148" s="66" t="s">
        <v>51</v>
      </c>
      <c r="C148" s="247" t="s">
        <v>24</v>
      </c>
      <c r="D148" s="248"/>
      <c r="E148" s="159">
        <f>E204+E153+E160+E183+E190+E197+E175+E211+E168</f>
        <v>1869104.7399999998</v>
      </c>
      <c r="F148" s="159">
        <f aca="true" t="shared" si="4" ref="F148:P148">F204+F153+F160+F183+F190+F197+F175+F211+F168</f>
        <v>273777.45</v>
      </c>
      <c r="G148" s="159">
        <f t="shared" si="4"/>
        <v>1595327.2900000003</v>
      </c>
      <c r="H148" s="159">
        <f t="shared" si="4"/>
        <v>965836.16</v>
      </c>
      <c r="I148" s="159">
        <f t="shared" si="4"/>
        <v>124725.59000000001</v>
      </c>
      <c r="J148" s="159">
        <f t="shared" si="4"/>
        <v>0</v>
      </c>
      <c r="K148" s="159">
        <f t="shared" si="4"/>
        <v>0</v>
      </c>
      <c r="L148" s="159">
        <f t="shared" si="4"/>
        <v>124725.59000000001</v>
      </c>
      <c r="M148" s="159">
        <f t="shared" si="4"/>
        <v>841110.57</v>
      </c>
      <c r="N148" s="159">
        <f t="shared" si="4"/>
        <v>0</v>
      </c>
      <c r="O148" s="159">
        <f t="shared" si="4"/>
        <v>0</v>
      </c>
      <c r="P148" s="159">
        <f t="shared" si="4"/>
        <v>841110.57</v>
      </c>
    </row>
    <row r="149" spans="1:16" ht="11.25" customHeight="1">
      <c r="A149" s="313" t="s">
        <v>52</v>
      </c>
      <c r="B149" s="67" t="s">
        <v>39</v>
      </c>
      <c r="C149" s="297" t="s">
        <v>132</v>
      </c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9"/>
    </row>
    <row r="150" spans="1:16" ht="11.25">
      <c r="A150" s="295"/>
      <c r="B150" s="67" t="s">
        <v>40</v>
      </c>
      <c r="C150" s="197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9"/>
    </row>
    <row r="151" spans="1:16" ht="11.25">
      <c r="A151" s="295"/>
      <c r="B151" s="67" t="s">
        <v>41</v>
      </c>
      <c r="C151" s="197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9"/>
    </row>
    <row r="152" spans="1:16" ht="12" thickBot="1">
      <c r="A152" s="295"/>
      <c r="B152" s="67" t="s">
        <v>42</v>
      </c>
      <c r="C152" s="300"/>
      <c r="D152" s="301"/>
      <c r="E152" s="301"/>
      <c r="F152" s="301"/>
      <c r="G152" s="301"/>
      <c r="H152" s="301"/>
      <c r="I152" s="301"/>
      <c r="J152" s="301"/>
      <c r="K152" s="301"/>
      <c r="L152" s="301"/>
      <c r="M152" s="301"/>
      <c r="N152" s="301"/>
      <c r="O152" s="301"/>
      <c r="P152" s="302"/>
    </row>
    <row r="153" spans="1:16" ht="11.25">
      <c r="A153" s="295"/>
      <c r="B153" s="39" t="s">
        <v>43</v>
      </c>
      <c r="C153" s="52"/>
      <c r="D153" s="52" t="s">
        <v>53</v>
      </c>
      <c r="E153" s="160">
        <f>E154+E155</f>
        <v>134983.18</v>
      </c>
      <c r="F153" s="160">
        <f>F154+F155</f>
        <v>20247.47</v>
      </c>
      <c r="G153" s="160">
        <f>G154+G155</f>
        <v>114735.71</v>
      </c>
      <c r="H153" s="58">
        <f>I153+M153</f>
        <v>33919.4</v>
      </c>
      <c r="I153" s="58">
        <f>J153+K153+L153</f>
        <v>5087.91</v>
      </c>
      <c r="J153" s="58"/>
      <c r="K153" s="82">
        <v>0</v>
      </c>
      <c r="L153" s="58">
        <v>5087.91</v>
      </c>
      <c r="M153" s="58">
        <f>N153+O153+P153</f>
        <v>28831.49</v>
      </c>
      <c r="N153" s="58"/>
      <c r="O153" s="82">
        <v>0</v>
      </c>
      <c r="P153" s="58">
        <v>28831.49</v>
      </c>
    </row>
    <row r="154" spans="1:16" ht="11.25">
      <c r="A154" s="295"/>
      <c r="B154" s="39" t="s">
        <v>54</v>
      </c>
      <c r="C154" s="33"/>
      <c r="D154" s="68" t="s">
        <v>55</v>
      </c>
      <c r="E154" s="28">
        <f>F154+G154</f>
        <v>101063.78</v>
      </c>
      <c r="F154" s="37">
        <v>15159.56</v>
      </c>
      <c r="G154" s="37">
        <v>85904.22</v>
      </c>
      <c r="H154" s="37"/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</row>
    <row r="155" spans="1:16" ht="12" thickBot="1">
      <c r="A155" s="314"/>
      <c r="B155" s="39" t="s">
        <v>56</v>
      </c>
      <c r="C155" s="33"/>
      <c r="D155" s="33"/>
      <c r="E155" s="28">
        <f>F155+G155</f>
        <v>33919.4</v>
      </c>
      <c r="F155" s="37">
        <f>I153</f>
        <v>5087.91</v>
      </c>
      <c r="G155" s="37">
        <f>M153</f>
        <v>28831.49</v>
      </c>
      <c r="H155" s="37"/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</row>
    <row r="156" spans="1:16" ht="11.25" customHeight="1">
      <c r="A156" s="294" t="s">
        <v>57</v>
      </c>
      <c r="B156" s="67" t="s">
        <v>39</v>
      </c>
      <c r="C156" s="297" t="s">
        <v>133</v>
      </c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9"/>
    </row>
    <row r="157" spans="1:16" ht="11.25">
      <c r="A157" s="295"/>
      <c r="B157" s="67" t="s">
        <v>40</v>
      </c>
      <c r="C157" s="197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9"/>
    </row>
    <row r="158" spans="1:16" ht="11.25">
      <c r="A158" s="295"/>
      <c r="B158" s="67" t="s">
        <v>41</v>
      </c>
      <c r="C158" s="197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9"/>
    </row>
    <row r="159" spans="1:16" ht="12" thickBot="1">
      <c r="A159" s="295"/>
      <c r="B159" s="67" t="s">
        <v>42</v>
      </c>
      <c r="C159" s="300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2"/>
    </row>
    <row r="160" spans="1:16" ht="11.25">
      <c r="A160" s="295"/>
      <c r="B160" s="39" t="s">
        <v>43</v>
      </c>
      <c r="C160" s="52"/>
      <c r="D160" s="52" t="s">
        <v>53</v>
      </c>
      <c r="E160" s="160">
        <f>E161+E162+E163</f>
        <v>287476.7</v>
      </c>
      <c r="F160" s="160">
        <f>F161+F162+F163</f>
        <v>54909.3</v>
      </c>
      <c r="G160" s="160">
        <f>G161+G162+G163</f>
        <v>232567.40000000002</v>
      </c>
      <c r="H160" s="58">
        <f>I160+M160</f>
        <v>140860.1</v>
      </c>
      <c r="I160" s="58">
        <f>J160+K160+L160</f>
        <v>27257.5</v>
      </c>
      <c r="J160" s="58"/>
      <c r="K160" s="82">
        <v>0</v>
      </c>
      <c r="L160" s="58">
        <v>27257.5</v>
      </c>
      <c r="M160" s="58">
        <f>N160+O160+P160</f>
        <v>113602.6</v>
      </c>
      <c r="N160" s="58"/>
      <c r="O160" s="82">
        <v>0</v>
      </c>
      <c r="P160" s="58">
        <v>113602.6</v>
      </c>
    </row>
    <row r="161" spans="1:16" ht="11.25">
      <c r="A161" s="295"/>
      <c r="B161" s="39" t="s">
        <v>54</v>
      </c>
      <c r="C161" s="33"/>
      <c r="D161" s="68" t="s">
        <v>55</v>
      </c>
      <c r="E161" s="28">
        <f>F161+G161</f>
        <v>78625.84</v>
      </c>
      <c r="F161" s="37">
        <v>17453.18</v>
      </c>
      <c r="G161" s="37">
        <v>61172.66</v>
      </c>
      <c r="H161" s="37"/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</row>
    <row r="162" spans="1:16" ht="11.25">
      <c r="A162" s="295"/>
      <c r="B162" s="39" t="s">
        <v>56</v>
      </c>
      <c r="C162" s="33"/>
      <c r="D162" s="33"/>
      <c r="E162" s="28">
        <f>F162+G162</f>
        <v>140860.1</v>
      </c>
      <c r="F162" s="37">
        <f>I160</f>
        <v>27257.5</v>
      </c>
      <c r="G162" s="37">
        <f>M160</f>
        <v>113602.6</v>
      </c>
      <c r="H162" s="37"/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</row>
    <row r="163" spans="1:16" ht="11.25">
      <c r="A163" s="296"/>
      <c r="B163" s="67" t="s">
        <v>58</v>
      </c>
      <c r="C163" s="69"/>
      <c r="D163" s="69"/>
      <c r="E163" s="186">
        <f>F163+G163</f>
        <v>67990.76</v>
      </c>
      <c r="F163" s="173">
        <v>10198.62</v>
      </c>
      <c r="G163" s="173">
        <v>57792.14</v>
      </c>
      <c r="H163" s="173"/>
      <c r="I163" s="188"/>
      <c r="J163" s="188"/>
      <c r="K163" s="188"/>
      <c r="L163" s="188"/>
      <c r="M163" s="188"/>
      <c r="N163" s="188"/>
      <c r="O163" s="188"/>
      <c r="P163" s="188"/>
    </row>
    <row r="164" spans="1:16" ht="12.75">
      <c r="A164" s="143"/>
      <c r="B164" s="67" t="s">
        <v>39</v>
      </c>
      <c r="C164" s="304" t="s">
        <v>136</v>
      </c>
      <c r="D164" s="305"/>
      <c r="E164" s="305"/>
      <c r="F164" s="305"/>
      <c r="G164" s="305"/>
      <c r="H164" s="305"/>
      <c r="I164" s="305"/>
      <c r="J164" s="305"/>
      <c r="K164" s="305"/>
      <c r="L164" s="305"/>
      <c r="M164" s="305"/>
      <c r="N164" s="305"/>
      <c r="O164" s="305"/>
      <c r="P164" s="306"/>
    </row>
    <row r="165" spans="1:16" ht="12.75">
      <c r="A165" s="143"/>
      <c r="B165" s="67" t="s">
        <v>40</v>
      </c>
      <c r="C165" s="307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9"/>
    </row>
    <row r="166" spans="1:16" ht="12.75">
      <c r="A166" s="143"/>
      <c r="B166" s="67" t="s">
        <v>41</v>
      </c>
      <c r="C166" s="307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9"/>
    </row>
    <row r="167" spans="1:16" ht="12.75">
      <c r="A167" s="143"/>
      <c r="B167" s="67" t="s">
        <v>42</v>
      </c>
      <c r="C167" s="310"/>
      <c r="D167" s="311"/>
      <c r="E167" s="311"/>
      <c r="F167" s="311"/>
      <c r="G167" s="311"/>
      <c r="H167" s="311"/>
      <c r="I167" s="311"/>
      <c r="J167" s="311"/>
      <c r="K167" s="311"/>
      <c r="L167" s="311"/>
      <c r="M167" s="311"/>
      <c r="N167" s="311"/>
      <c r="O167" s="311"/>
      <c r="P167" s="312"/>
    </row>
    <row r="168" spans="1:16" ht="22.5">
      <c r="A168" s="143"/>
      <c r="B168" s="147" t="s">
        <v>43</v>
      </c>
      <c r="C168" s="33"/>
      <c r="D168" s="33" t="s">
        <v>137</v>
      </c>
      <c r="E168" s="28">
        <f>E169+E170</f>
        <v>51622.3</v>
      </c>
      <c r="F168" s="28">
        <f>F169+F170</f>
        <v>3000</v>
      </c>
      <c r="G168" s="28">
        <f>G169+G170</f>
        <v>48622.3</v>
      </c>
      <c r="H168" s="37">
        <f>I168+M168</f>
        <v>20915</v>
      </c>
      <c r="I168" s="33">
        <f>J168+K168+L168</f>
        <v>3000</v>
      </c>
      <c r="J168" s="33"/>
      <c r="K168" s="33"/>
      <c r="L168" s="33">
        <v>3000</v>
      </c>
      <c r="M168" s="33">
        <f>N168+O168+P168</f>
        <v>17915</v>
      </c>
      <c r="N168" s="33"/>
      <c r="O168" s="33"/>
      <c r="P168" s="33">
        <v>17915</v>
      </c>
    </row>
    <row r="169" spans="1:16" ht="12.75">
      <c r="A169" s="143"/>
      <c r="B169" s="147">
        <v>2013</v>
      </c>
      <c r="C169" s="33"/>
      <c r="D169" s="33"/>
      <c r="E169" s="28">
        <f>F169+G169</f>
        <v>20915</v>
      </c>
      <c r="F169" s="37">
        <f>I168</f>
        <v>3000</v>
      </c>
      <c r="G169" s="37">
        <f>M168</f>
        <v>17915</v>
      </c>
      <c r="H169" s="37"/>
      <c r="I169" s="33"/>
      <c r="J169" s="33"/>
      <c r="K169" s="33"/>
      <c r="L169" s="33"/>
      <c r="M169" s="33"/>
      <c r="N169" s="33"/>
      <c r="O169" s="33"/>
      <c r="P169" s="33"/>
    </row>
    <row r="170" spans="1:16" ht="12.75">
      <c r="A170" s="143"/>
      <c r="B170" s="152">
        <v>2014</v>
      </c>
      <c r="C170" s="33"/>
      <c r="D170" s="33"/>
      <c r="E170" s="28">
        <f>F170+G170</f>
        <v>30707.3</v>
      </c>
      <c r="F170" s="37"/>
      <c r="G170" s="37">
        <v>30707.3</v>
      </c>
      <c r="H170" s="37"/>
      <c r="I170" s="33"/>
      <c r="J170" s="33"/>
      <c r="K170" s="33"/>
      <c r="L170" s="33"/>
      <c r="M170" s="33"/>
      <c r="N170" s="33"/>
      <c r="O170" s="33"/>
      <c r="P170" s="33"/>
    </row>
    <row r="171" spans="1:16" ht="12.75">
      <c r="A171" s="143"/>
      <c r="B171" s="67" t="s">
        <v>39</v>
      </c>
      <c r="C171" s="197" t="s">
        <v>134</v>
      </c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9"/>
    </row>
    <row r="172" spans="1:16" ht="12.75">
      <c r="A172" s="143"/>
      <c r="B172" s="67" t="s">
        <v>40</v>
      </c>
      <c r="C172" s="197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9"/>
    </row>
    <row r="173" spans="1:16" ht="12.75">
      <c r="A173" s="143"/>
      <c r="B173" s="67" t="s">
        <v>41</v>
      </c>
      <c r="C173" s="197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9"/>
    </row>
    <row r="174" spans="1:16" ht="12.75">
      <c r="A174" s="143"/>
      <c r="B174" s="67" t="s">
        <v>42</v>
      </c>
      <c r="C174" s="197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9"/>
    </row>
    <row r="175" spans="1:16" s="145" customFormat="1" ht="22.5">
      <c r="A175" s="146"/>
      <c r="B175" s="147" t="s">
        <v>43</v>
      </c>
      <c r="C175" s="148"/>
      <c r="D175" s="148" t="s">
        <v>100</v>
      </c>
      <c r="E175" s="161">
        <f>E176+E177+E178</f>
        <v>325543.2</v>
      </c>
      <c r="F175" s="149">
        <f>F176+F177+F178</f>
        <v>51081.479999999996</v>
      </c>
      <c r="G175" s="149">
        <f>G176+G177+G178</f>
        <v>274461.72</v>
      </c>
      <c r="H175" s="149">
        <f aca="true" t="shared" si="5" ref="H175:P175">H176</f>
        <v>117355.8</v>
      </c>
      <c r="I175" s="149">
        <f t="shared" si="5"/>
        <v>13563.6</v>
      </c>
      <c r="J175" s="149">
        <f t="shared" si="5"/>
        <v>0</v>
      </c>
      <c r="K175" s="149">
        <f t="shared" si="5"/>
        <v>0</v>
      </c>
      <c r="L175" s="149">
        <f t="shared" si="5"/>
        <v>13563.6</v>
      </c>
      <c r="M175" s="149">
        <f t="shared" si="5"/>
        <v>103792.2</v>
      </c>
      <c r="N175" s="149">
        <f t="shared" si="5"/>
        <v>0</v>
      </c>
      <c r="O175" s="149">
        <f t="shared" si="5"/>
        <v>0</v>
      </c>
      <c r="P175" s="149">
        <f t="shared" si="5"/>
        <v>103792.2</v>
      </c>
    </row>
    <row r="176" spans="1:16" s="145" customFormat="1" ht="11.25">
      <c r="A176" s="146"/>
      <c r="B176" s="147">
        <v>2013</v>
      </c>
      <c r="C176" s="150"/>
      <c r="D176" s="150"/>
      <c r="E176" s="162">
        <f>F176+G176</f>
        <v>117355.8</v>
      </c>
      <c r="F176" s="151">
        <f>I176</f>
        <v>13563.6</v>
      </c>
      <c r="G176" s="151">
        <f>M176</f>
        <v>103792.2</v>
      </c>
      <c r="H176" s="151">
        <f>I176+M176</f>
        <v>117355.8</v>
      </c>
      <c r="I176" s="151">
        <f>J176+K176+L176</f>
        <v>13563.6</v>
      </c>
      <c r="J176" s="151"/>
      <c r="K176" s="151"/>
      <c r="L176" s="151">
        <v>13563.6</v>
      </c>
      <c r="M176" s="150">
        <f>N176+O176+P176</f>
        <v>103792.2</v>
      </c>
      <c r="N176" s="150"/>
      <c r="O176" s="150"/>
      <c r="P176" s="150">
        <v>103792.2</v>
      </c>
    </row>
    <row r="177" spans="1:16" s="145" customFormat="1" ht="11.25">
      <c r="A177" s="146"/>
      <c r="B177" s="152">
        <v>2014</v>
      </c>
      <c r="C177" s="150"/>
      <c r="D177" s="150"/>
      <c r="E177" s="162">
        <f>F177+G177</f>
        <v>139332.6</v>
      </c>
      <c r="F177" s="151">
        <v>37517.88</v>
      </c>
      <c r="G177" s="151">
        <v>101814.72</v>
      </c>
      <c r="H177" s="151"/>
      <c r="I177" s="150"/>
      <c r="J177" s="150"/>
      <c r="K177" s="150"/>
      <c r="L177" s="150"/>
      <c r="M177" s="150"/>
      <c r="N177" s="150"/>
      <c r="O177" s="150"/>
      <c r="P177" s="150"/>
    </row>
    <row r="178" spans="1:16" s="145" customFormat="1" ht="11.25">
      <c r="A178" s="146"/>
      <c r="B178" s="152">
        <v>2015</v>
      </c>
      <c r="C178" s="150"/>
      <c r="D178" s="150"/>
      <c r="E178" s="162">
        <f>F178+G178</f>
        <v>68854.8</v>
      </c>
      <c r="F178" s="151"/>
      <c r="G178" s="151">
        <v>68854.8</v>
      </c>
      <c r="H178" s="151"/>
      <c r="I178" s="150"/>
      <c r="J178" s="150"/>
      <c r="K178" s="150"/>
      <c r="L178" s="150"/>
      <c r="M178" s="150"/>
      <c r="N178" s="150"/>
      <c r="O178" s="150"/>
      <c r="P178" s="150"/>
    </row>
    <row r="179" spans="1:16" ht="11.25" customHeight="1">
      <c r="A179" s="303" t="s">
        <v>59</v>
      </c>
      <c r="B179" s="67" t="s">
        <v>39</v>
      </c>
      <c r="C179" s="197" t="s">
        <v>60</v>
      </c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9"/>
    </row>
    <row r="180" spans="1:16" ht="11.25">
      <c r="A180" s="303"/>
      <c r="B180" s="67" t="s">
        <v>40</v>
      </c>
      <c r="C180" s="197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9"/>
    </row>
    <row r="181" spans="1:16" ht="11.25">
      <c r="A181" s="303"/>
      <c r="B181" s="67" t="s">
        <v>41</v>
      </c>
      <c r="C181" s="197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9"/>
    </row>
    <row r="182" spans="1:16" ht="12" thickBot="1">
      <c r="A182" s="303"/>
      <c r="B182" s="67" t="s">
        <v>42</v>
      </c>
      <c r="C182" s="300"/>
      <c r="D182" s="301"/>
      <c r="E182" s="301"/>
      <c r="F182" s="301"/>
      <c r="G182" s="301"/>
      <c r="H182" s="301"/>
      <c r="I182" s="301"/>
      <c r="J182" s="301"/>
      <c r="K182" s="301"/>
      <c r="L182" s="301"/>
      <c r="M182" s="301"/>
      <c r="N182" s="301"/>
      <c r="O182" s="301"/>
      <c r="P182" s="302"/>
    </row>
    <row r="183" spans="1:16" ht="11.25">
      <c r="A183" s="303"/>
      <c r="B183" s="39" t="s">
        <v>43</v>
      </c>
      <c r="C183" s="52"/>
      <c r="D183" s="52" t="s">
        <v>61</v>
      </c>
      <c r="E183" s="160">
        <f>E184+E185</f>
        <v>242560.72</v>
      </c>
      <c r="F183" s="160">
        <f>F184+F185</f>
        <v>42893.43</v>
      </c>
      <c r="G183" s="160">
        <f>G184+G185</f>
        <v>199667.28999999998</v>
      </c>
      <c r="H183" s="58">
        <f>I183+M183</f>
        <v>136980.72</v>
      </c>
      <c r="I183" s="58">
        <f>J183+K183+L183</f>
        <v>23947.13</v>
      </c>
      <c r="J183" s="58"/>
      <c r="K183" s="82">
        <v>0</v>
      </c>
      <c r="L183" s="58">
        <v>23947.13</v>
      </c>
      <c r="M183" s="58">
        <f>N183+O183+P183</f>
        <v>113033.59</v>
      </c>
      <c r="N183" s="58"/>
      <c r="O183" s="82">
        <v>0</v>
      </c>
      <c r="P183" s="58">
        <v>113033.59</v>
      </c>
    </row>
    <row r="184" spans="1:16" ht="11.25">
      <c r="A184" s="303"/>
      <c r="B184" s="39" t="s">
        <v>54</v>
      </c>
      <c r="C184" s="33"/>
      <c r="D184" s="68" t="s">
        <v>55</v>
      </c>
      <c r="E184" s="28">
        <f>F184+G184</f>
        <v>105580</v>
      </c>
      <c r="F184" s="37">
        <v>18946.3</v>
      </c>
      <c r="G184" s="37">
        <v>86633.7</v>
      </c>
      <c r="H184" s="37"/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</row>
    <row r="185" spans="1:16" ht="12" thickBot="1">
      <c r="A185" s="303"/>
      <c r="B185" s="39" t="s">
        <v>56</v>
      </c>
      <c r="C185" s="33"/>
      <c r="D185" s="33"/>
      <c r="E185" s="28">
        <f>F185+G185</f>
        <v>136980.72</v>
      </c>
      <c r="F185" s="37">
        <f>I183</f>
        <v>23947.13</v>
      </c>
      <c r="G185" s="37">
        <f>M183</f>
        <v>113033.59</v>
      </c>
      <c r="H185" s="37"/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</row>
    <row r="186" spans="1:16" ht="11.25" customHeight="1">
      <c r="A186" s="313" t="s">
        <v>62</v>
      </c>
      <c r="B186" s="67" t="s">
        <v>39</v>
      </c>
      <c r="C186" s="297" t="s">
        <v>63</v>
      </c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9"/>
    </row>
    <row r="187" spans="1:16" ht="11.25">
      <c r="A187" s="295"/>
      <c r="B187" s="67" t="s">
        <v>40</v>
      </c>
      <c r="C187" s="197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9"/>
    </row>
    <row r="188" spans="1:16" ht="11.25">
      <c r="A188" s="295"/>
      <c r="B188" s="67" t="s">
        <v>41</v>
      </c>
      <c r="C188" s="197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9"/>
    </row>
    <row r="189" spans="1:16" ht="12" thickBot="1">
      <c r="A189" s="295"/>
      <c r="B189" s="67" t="s">
        <v>42</v>
      </c>
      <c r="C189" s="300"/>
      <c r="D189" s="301"/>
      <c r="E189" s="301"/>
      <c r="F189" s="301"/>
      <c r="G189" s="301"/>
      <c r="H189" s="301"/>
      <c r="I189" s="301"/>
      <c r="J189" s="301"/>
      <c r="K189" s="301"/>
      <c r="L189" s="301"/>
      <c r="M189" s="301"/>
      <c r="N189" s="301"/>
      <c r="O189" s="301"/>
      <c r="P189" s="302"/>
    </row>
    <row r="190" spans="1:16" ht="11.25">
      <c r="A190" s="295"/>
      <c r="B190" s="39" t="s">
        <v>43</v>
      </c>
      <c r="C190" s="52"/>
      <c r="D190" s="52" t="s">
        <v>64</v>
      </c>
      <c r="E190" s="160">
        <f>E191+E192</f>
        <v>234213.99</v>
      </c>
      <c r="F190" s="160">
        <f>F191+F192</f>
        <v>38241.39</v>
      </c>
      <c r="G190" s="160">
        <f>G191+G192</f>
        <v>195972.6</v>
      </c>
      <c r="H190" s="58">
        <f>I190+M190</f>
        <v>94353.49</v>
      </c>
      <c r="I190" s="58">
        <f>J190+K190+L190</f>
        <v>14153.02</v>
      </c>
      <c r="J190" s="58"/>
      <c r="K190" s="82">
        <v>0</v>
      </c>
      <c r="L190" s="58">
        <v>14153.02</v>
      </c>
      <c r="M190" s="58">
        <f>N190+O190+P190</f>
        <v>80200.47</v>
      </c>
      <c r="N190" s="58"/>
      <c r="O190" s="82">
        <v>0</v>
      </c>
      <c r="P190" s="58">
        <v>80200.47</v>
      </c>
    </row>
    <row r="191" spans="1:16" ht="11.25">
      <c r="A191" s="295"/>
      <c r="B191" s="39" t="s">
        <v>54</v>
      </c>
      <c r="C191" s="33"/>
      <c r="D191" s="68" t="s">
        <v>55</v>
      </c>
      <c r="E191" s="28">
        <f>F191+G191</f>
        <v>139860.5</v>
      </c>
      <c r="F191" s="37">
        <v>24088.37</v>
      </c>
      <c r="G191" s="37">
        <v>115772.13</v>
      </c>
      <c r="H191" s="37"/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</row>
    <row r="192" spans="1:16" ht="11.25">
      <c r="A192" s="314"/>
      <c r="B192" s="39" t="s">
        <v>56</v>
      </c>
      <c r="C192" s="33"/>
      <c r="D192" s="33"/>
      <c r="E192" s="28">
        <f>F192+G192</f>
        <v>94353.49</v>
      </c>
      <c r="F192" s="37">
        <f>I190</f>
        <v>14153.02</v>
      </c>
      <c r="G192" s="37">
        <f>M190</f>
        <v>80200.47</v>
      </c>
      <c r="H192" s="37"/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</row>
    <row r="193" spans="1:16" ht="11.25">
      <c r="A193" s="295" t="s">
        <v>65</v>
      </c>
      <c r="B193" s="39" t="s">
        <v>39</v>
      </c>
      <c r="C193" s="320" t="s">
        <v>77</v>
      </c>
      <c r="D193" s="321"/>
      <c r="E193" s="321"/>
      <c r="F193" s="321"/>
      <c r="G193" s="321"/>
      <c r="H193" s="321"/>
      <c r="I193" s="321"/>
      <c r="J193" s="321"/>
      <c r="K193" s="321"/>
      <c r="L193" s="321"/>
      <c r="M193" s="321"/>
      <c r="N193" s="321"/>
      <c r="O193" s="321"/>
      <c r="P193" s="322"/>
    </row>
    <row r="194" spans="1:16" ht="11.25">
      <c r="A194" s="295"/>
      <c r="B194" s="39" t="s">
        <v>40</v>
      </c>
      <c r="C194" s="323"/>
      <c r="D194" s="324"/>
      <c r="E194" s="324"/>
      <c r="F194" s="324"/>
      <c r="G194" s="324"/>
      <c r="H194" s="324"/>
      <c r="I194" s="324"/>
      <c r="J194" s="324"/>
      <c r="K194" s="324"/>
      <c r="L194" s="324"/>
      <c r="M194" s="324"/>
      <c r="N194" s="324"/>
      <c r="O194" s="324"/>
      <c r="P194" s="325"/>
    </row>
    <row r="195" spans="1:16" ht="11.25">
      <c r="A195" s="295"/>
      <c r="B195" s="39" t="s">
        <v>41</v>
      </c>
      <c r="C195" s="323"/>
      <c r="D195" s="324"/>
      <c r="E195" s="324"/>
      <c r="F195" s="324"/>
      <c r="G195" s="324"/>
      <c r="H195" s="324"/>
      <c r="I195" s="324"/>
      <c r="J195" s="324"/>
      <c r="K195" s="324"/>
      <c r="L195" s="324"/>
      <c r="M195" s="324"/>
      <c r="N195" s="324"/>
      <c r="O195" s="324"/>
      <c r="P195" s="325"/>
    </row>
    <row r="196" spans="1:16" ht="11.25">
      <c r="A196" s="295"/>
      <c r="B196" s="39" t="s">
        <v>42</v>
      </c>
      <c r="C196" s="326"/>
      <c r="D196" s="327"/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8"/>
    </row>
    <row r="197" spans="1:16" ht="11.25">
      <c r="A197" s="295"/>
      <c r="B197" s="39" t="s">
        <v>43</v>
      </c>
      <c r="C197" s="329" t="s">
        <v>66</v>
      </c>
      <c r="D197" s="330"/>
      <c r="E197" s="28">
        <f>E198+E199</f>
        <v>205307.5</v>
      </c>
      <c r="F197" s="36">
        <f>F198+F199</f>
        <v>5294.8</v>
      </c>
      <c r="G197" s="36">
        <f>G198+G199</f>
        <v>200012.7</v>
      </c>
      <c r="H197" s="37">
        <f>I197+M197</f>
        <v>205307.5</v>
      </c>
      <c r="I197" s="37">
        <f>J197+K197+L197</f>
        <v>5294.8</v>
      </c>
      <c r="J197" s="37">
        <v>0</v>
      </c>
      <c r="K197" s="59">
        <v>0</v>
      </c>
      <c r="L197" s="37">
        <v>5294.8</v>
      </c>
      <c r="M197" s="37">
        <f>N197+O197+P197</f>
        <v>200012.7</v>
      </c>
      <c r="N197" s="37">
        <v>0</v>
      </c>
      <c r="O197" s="59">
        <v>0</v>
      </c>
      <c r="P197" s="37">
        <v>200012.7</v>
      </c>
    </row>
    <row r="198" spans="1:16" ht="11.25">
      <c r="A198" s="295"/>
      <c r="B198" s="39">
        <v>2012</v>
      </c>
      <c r="C198" s="330"/>
      <c r="D198" s="330"/>
      <c r="E198" s="28"/>
      <c r="F198" s="36">
        <v>0</v>
      </c>
      <c r="G198" s="36">
        <v>0</v>
      </c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ht="12" thickBot="1">
      <c r="A199" s="314"/>
      <c r="B199" s="39">
        <v>2013</v>
      </c>
      <c r="C199" s="33"/>
      <c r="D199" s="35"/>
      <c r="E199" s="28">
        <f>G199+F199</f>
        <v>205307.5</v>
      </c>
      <c r="F199" s="36">
        <f>I197</f>
        <v>5294.8</v>
      </c>
      <c r="G199" s="36">
        <f>M197</f>
        <v>200012.7</v>
      </c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ht="11.25" customHeight="1">
      <c r="A200" s="317" t="s">
        <v>67</v>
      </c>
      <c r="B200" s="67" t="s">
        <v>39</v>
      </c>
      <c r="C200" s="297" t="s">
        <v>111</v>
      </c>
      <c r="D200" s="298"/>
      <c r="E200" s="298"/>
      <c r="F200" s="298"/>
      <c r="G200" s="298"/>
      <c r="H200" s="298"/>
      <c r="I200" s="298"/>
      <c r="J200" s="298"/>
      <c r="K200" s="298"/>
      <c r="L200" s="298"/>
      <c r="M200" s="298"/>
      <c r="N200" s="298"/>
      <c r="O200" s="298"/>
      <c r="P200" s="299"/>
    </row>
    <row r="201" spans="1:16" ht="11.25">
      <c r="A201" s="318"/>
      <c r="B201" s="67" t="s">
        <v>40</v>
      </c>
      <c r="C201" s="197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9"/>
    </row>
    <row r="202" spans="1:16" ht="11.25">
      <c r="A202" s="318"/>
      <c r="B202" s="67" t="s">
        <v>41</v>
      </c>
      <c r="C202" s="197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9"/>
    </row>
    <row r="203" spans="1:16" ht="12" thickBot="1">
      <c r="A203" s="318"/>
      <c r="B203" s="67" t="s">
        <v>42</v>
      </c>
      <c r="C203" s="300"/>
      <c r="D203" s="301"/>
      <c r="E203" s="301"/>
      <c r="F203" s="301"/>
      <c r="G203" s="301"/>
      <c r="H203" s="301"/>
      <c r="I203" s="301"/>
      <c r="J203" s="301"/>
      <c r="K203" s="301"/>
      <c r="L203" s="301"/>
      <c r="M203" s="301"/>
      <c r="N203" s="301"/>
      <c r="O203" s="301"/>
      <c r="P203" s="302"/>
    </row>
    <row r="204" spans="1:16" ht="11.25">
      <c r="A204" s="318"/>
      <c r="B204" s="39" t="s">
        <v>43</v>
      </c>
      <c r="C204" s="52"/>
      <c r="D204" s="52" t="s">
        <v>68</v>
      </c>
      <c r="E204" s="160">
        <f>E205+E206</f>
        <v>340312</v>
      </c>
      <c r="F204" s="160">
        <f>F205+F206</f>
        <v>51046.8</v>
      </c>
      <c r="G204" s="160">
        <f>G205+G206</f>
        <v>289265.19999999995</v>
      </c>
      <c r="H204" s="58">
        <f>I204+M204</f>
        <v>169059</v>
      </c>
      <c r="I204" s="58">
        <f>J204+K204+L204</f>
        <v>25358.85</v>
      </c>
      <c r="J204" s="58">
        <v>0</v>
      </c>
      <c r="K204" s="82">
        <v>0</v>
      </c>
      <c r="L204" s="58">
        <v>25358.85</v>
      </c>
      <c r="M204" s="58">
        <f>N204+O204+P204</f>
        <v>143700.15</v>
      </c>
      <c r="N204" s="58"/>
      <c r="O204" s="92">
        <v>0</v>
      </c>
      <c r="P204" s="58">
        <v>143700.15</v>
      </c>
    </row>
    <row r="205" spans="1:16" ht="11.25">
      <c r="A205" s="318"/>
      <c r="B205" s="39">
        <v>2013</v>
      </c>
      <c r="C205" s="33"/>
      <c r="D205" s="33"/>
      <c r="E205" s="28">
        <f>H204</f>
        <v>169059</v>
      </c>
      <c r="F205" s="37">
        <f>I204</f>
        <v>25358.85</v>
      </c>
      <c r="G205" s="37">
        <f>M204</f>
        <v>143700.15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93">
        <v>0</v>
      </c>
      <c r="P205" s="33">
        <v>0</v>
      </c>
    </row>
    <row r="206" spans="1:16" ht="11.25">
      <c r="A206" s="319"/>
      <c r="B206" s="39">
        <v>2014</v>
      </c>
      <c r="C206" s="70"/>
      <c r="D206" s="33"/>
      <c r="E206" s="28">
        <f>F206+G206</f>
        <v>171253</v>
      </c>
      <c r="F206" s="37">
        <v>25687.95</v>
      </c>
      <c r="G206" s="37">
        <v>145565.05</v>
      </c>
      <c r="H206" s="33"/>
      <c r="I206" s="33"/>
      <c r="J206" s="33"/>
      <c r="K206" s="33"/>
      <c r="L206" s="33"/>
      <c r="M206" s="33"/>
      <c r="N206" s="33"/>
      <c r="O206" s="93"/>
      <c r="P206" s="33"/>
    </row>
    <row r="207" spans="1:16" ht="11.25">
      <c r="A207" s="172"/>
      <c r="B207" s="67" t="s">
        <v>39</v>
      </c>
      <c r="C207" s="238" t="s">
        <v>112</v>
      </c>
      <c r="D207" s="239"/>
      <c r="E207" s="239"/>
      <c r="F207" s="239"/>
      <c r="G207" s="239"/>
      <c r="H207" s="239"/>
      <c r="I207" s="239"/>
      <c r="J207" s="239"/>
      <c r="K207" s="239"/>
      <c r="L207" s="239"/>
      <c r="M207" s="239"/>
      <c r="N207" s="239"/>
      <c r="O207" s="239"/>
      <c r="P207" s="240"/>
    </row>
    <row r="208" spans="1:16" ht="11.25">
      <c r="A208" s="172"/>
      <c r="B208" s="67" t="s">
        <v>40</v>
      </c>
      <c r="C208" s="241"/>
      <c r="D208" s="242"/>
      <c r="E208" s="242"/>
      <c r="F208" s="242"/>
      <c r="G208" s="242"/>
      <c r="H208" s="242"/>
      <c r="I208" s="242"/>
      <c r="J208" s="242"/>
      <c r="K208" s="242"/>
      <c r="L208" s="242"/>
      <c r="M208" s="242"/>
      <c r="N208" s="242"/>
      <c r="O208" s="242"/>
      <c r="P208" s="243"/>
    </row>
    <row r="209" spans="1:16" ht="11.25">
      <c r="A209" s="172"/>
      <c r="B209" s="67" t="s">
        <v>41</v>
      </c>
      <c r="C209" s="241"/>
      <c r="D209" s="242"/>
      <c r="E209" s="242"/>
      <c r="F209" s="242"/>
      <c r="G209" s="242"/>
      <c r="H209" s="242"/>
      <c r="I209" s="242"/>
      <c r="J209" s="242"/>
      <c r="K209" s="242"/>
      <c r="L209" s="242"/>
      <c r="M209" s="242"/>
      <c r="N209" s="242"/>
      <c r="O209" s="242"/>
      <c r="P209" s="243"/>
    </row>
    <row r="210" spans="1:16" ht="11.25">
      <c r="A210" s="172"/>
      <c r="B210" s="67" t="s">
        <v>42</v>
      </c>
      <c r="C210" s="244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6"/>
    </row>
    <row r="211" spans="1:16" ht="11.25">
      <c r="A211" s="172"/>
      <c r="B211" s="39" t="s">
        <v>43</v>
      </c>
      <c r="C211" s="70"/>
      <c r="D211" s="33">
        <v>92109</v>
      </c>
      <c r="E211" s="28">
        <f>E212</f>
        <v>47085.15</v>
      </c>
      <c r="F211" s="28">
        <f>F212</f>
        <v>7062.78</v>
      </c>
      <c r="G211" s="28">
        <f>G212</f>
        <v>40022.37</v>
      </c>
      <c r="H211" s="37">
        <f>I211+M211</f>
        <v>47085.15</v>
      </c>
      <c r="I211" s="37">
        <f>J211+K211+L211</f>
        <v>7062.78</v>
      </c>
      <c r="J211" s="173"/>
      <c r="K211" s="173"/>
      <c r="L211" s="173">
        <v>7062.78</v>
      </c>
      <c r="M211" s="37">
        <f>N211+O211+P211</f>
        <v>40022.37</v>
      </c>
      <c r="N211" s="173"/>
      <c r="O211" s="173"/>
      <c r="P211" s="173">
        <v>40022.37</v>
      </c>
    </row>
    <row r="212" spans="1:16" ht="11.25">
      <c r="A212" s="172"/>
      <c r="B212" s="39">
        <v>2013</v>
      </c>
      <c r="C212" s="70"/>
      <c r="D212" s="33">
        <v>2487.2489</v>
      </c>
      <c r="E212" s="28">
        <f>F212+G212</f>
        <v>47085.15</v>
      </c>
      <c r="F212" s="173">
        <f>L211</f>
        <v>7062.78</v>
      </c>
      <c r="G212" s="173">
        <f>M211</f>
        <v>40022.37</v>
      </c>
      <c r="H212" s="37"/>
      <c r="I212" s="37"/>
      <c r="J212" s="173"/>
      <c r="K212" s="173"/>
      <c r="L212" s="173"/>
      <c r="M212" s="37"/>
      <c r="N212" s="173"/>
      <c r="O212" s="173"/>
      <c r="P212" s="173"/>
    </row>
    <row r="213" spans="1:16" ht="12" thickBot="1">
      <c r="A213" s="40"/>
      <c r="B213" s="40" t="s">
        <v>69</v>
      </c>
      <c r="C213" s="40"/>
      <c r="D213" s="35" t="s">
        <v>24</v>
      </c>
      <c r="E213" s="29">
        <f aca="true" t="shared" si="6" ref="E213:J213">E13+E148</f>
        <v>14414247.24</v>
      </c>
      <c r="F213" s="166">
        <f t="shared" si="6"/>
        <v>5917081.500000001</v>
      </c>
      <c r="G213" s="166">
        <f t="shared" si="6"/>
        <v>8497165.740000002</v>
      </c>
      <c r="H213" s="72">
        <f t="shared" si="6"/>
        <v>5415493.100000001</v>
      </c>
      <c r="I213" s="72">
        <f t="shared" si="6"/>
        <v>2411358.91</v>
      </c>
      <c r="J213" s="166">
        <f t="shared" si="6"/>
        <v>1686908.91</v>
      </c>
      <c r="K213" s="167">
        <v>0</v>
      </c>
      <c r="L213" s="166">
        <f>L13+L148</f>
        <v>724449.9999999999</v>
      </c>
      <c r="M213" s="72">
        <f>M13+M148</f>
        <v>3004134.19</v>
      </c>
      <c r="N213" s="166">
        <f>N13+N148</f>
        <v>1483382.75</v>
      </c>
      <c r="O213" s="169">
        <f>O13+O148</f>
        <v>0</v>
      </c>
      <c r="P213" s="166">
        <f>P13+P148</f>
        <v>1520751.44</v>
      </c>
    </row>
    <row r="214" spans="1:16" ht="13.5" thickBot="1">
      <c r="A214" s="73"/>
      <c r="B214" s="73"/>
      <c r="C214" s="73"/>
      <c r="D214" s="74"/>
      <c r="E214" s="163"/>
      <c r="F214" s="202">
        <f>F213+G213</f>
        <v>14414247.240000002</v>
      </c>
      <c r="G214" s="203"/>
      <c r="H214" s="168"/>
      <c r="I214" s="165"/>
      <c r="J214" s="194">
        <f>J213+K213+L213</f>
        <v>2411358.9099999997</v>
      </c>
      <c r="K214" s="195"/>
      <c r="L214" s="196"/>
      <c r="M214" s="75"/>
      <c r="N214" s="194">
        <f>N213+O213+P213</f>
        <v>3004134.19</v>
      </c>
      <c r="O214" s="195"/>
      <c r="P214" s="196"/>
    </row>
    <row r="215" spans="2:14" ht="12" thickBot="1">
      <c r="B215" s="4" t="s">
        <v>70</v>
      </c>
      <c r="C215" s="4"/>
      <c r="D215" s="164"/>
      <c r="J215" s="170">
        <f>J216+J217</f>
        <v>1146000</v>
      </c>
      <c r="N215" s="170">
        <f>N216+N217+N218+N219+N220</f>
        <v>1483382.75</v>
      </c>
    </row>
    <row r="216" spans="2:14" ht="11.25">
      <c r="B216" s="1" t="s">
        <v>71</v>
      </c>
      <c r="I216" s="78"/>
      <c r="J216" s="77">
        <v>1002000</v>
      </c>
      <c r="N216" s="5">
        <f>N99</f>
        <v>819104.6</v>
      </c>
    </row>
    <row r="217" spans="2:14" ht="11.25">
      <c r="B217" s="1" t="s">
        <v>122</v>
      </c>
      <c r="I217" s="78"/>
      <c r="J217" s="5">
        <v>144000</v>
      </c>
      <c r="N217" s="5">
        <f>N18</f>
        <v>241163.37</v>
      </c>
    </row>
    <row r="218" spans="2:14" ht="11.25">
      <c r="B218" s="1" t="s">
        <v>102</v>
      </c>
      <c r="J218" s="77"/>
      <c r="N218" s="5">
        <f>N27</f>
        <v>182255.78</v>
      </c>
    </row>
    <row r="219" spans="2:14" ht="12" thickBot="1">
      <c r="B219" s="1" t="s">
        <v>127</v>
      </c>
      <c r="J219" s="77"/>
      <c r="N219" s="5">
        <f>N45</f>
        <v>133059</v>
      </c>
    </row>
    <row r="220" spans="2:14" ht="12" thickBot="1">
      <c r="B220" s="4" t="s">
        <v>72</v>
      </c>
      <c r="C220" s="4"/>
      <c r="J220" s="170">
        <f>J213-J215</f>
        <v>540908.9099999999</v>
      </c>
      <c r="N220" s="5">
        <v>107800</v>
      </c>
    </row>
    <row r="221" spans="2:10" ht="11.25">
      <c r="B221" s="79" t="s">
        <v>78</v>
      </c>
      <c r="J221" s="77">
        <f>J143</f>
        <v>20470.45</v>
      </c>
    </row>
    <row r="222" spans="2:10" ht="11.25">
      <c r="B222" s="1" t="s">
        <v>124</v>
      </c>
      <c r="J222" s="77">
        <f>J99-J216</f>
        <v>184751.01</v>
      </c>
    </row>
    <row r="223" spans="2:10" ht="11.25">
      <c r="B223" s="1" t="s">
        <v>101</v>
      </c>
      <c r="J223" s="77">
        <f>J45</f>
        <v>90079.11</v>
      </c>
    </row>
    <row r="224" spans="2:10" ht="11.25">
      <c r="B224" s="1" t="s">
        <v>123</v>
      </c>
      <c r="J224" s="77">
        <f>J52</f>
        <v>125503.05</v>
      </c>
    </row>
    <row r="225" spans="2:10" ht="11.25">
      <c r="B225" s="1" t="s">
        <v>125</v>
      </c>
      <c r="J225" s="77">
        <f>J113</f>
        <v>7000</v>
      </c>
    </row>
    <row r="226" spans="2:10" ht="11.25">
      <c r="B226" s="1" t="s">
        <v>126</v>
      </c>
      <c r="J226" s="77">
        <f>J18+J27-J217</f>
        <v>106600</v>
      </c>
    </row>
    <row r="227" spans="2:10" ht="11.25">
      <c r="B227" s="1" t="s">
        <v>128</v>
      </c>
      <c r="J227" s="77">
        <f>J137</f>
        <v>6505.29</v>
      </c>
    </row>
    <row r="228" spans="2:10" ht="11.25">
      <c r="B228" s="4" t="s">
        <v>103</v>
      </c>
      <c r="C228" s="4"/>
      <c r="D228" s="164"/>
      <c r="E228" s="171"/>
      <c r="F228" s="4"/>
      <c r="G228" s="4"/>
      <c r="H228" s="4"/>
      <c r="I228" s="4"/>
      <c r="J228" s="3">
        <f>J220+J215</f>
        <v>1686908.91</v>
      </c>
    </row>
  </sheetData>
  <mergeCells count="139">
    <mergeCell ref="C82:D83"/>
    <mergeCell ref="C75:D76"/>
    <mergeCell ref="C56:P59"/>
    <mergeCell ref="C60:D60"/>
    <mergeCell ref="C78:P81"/>
    <mergeCell ref="C63:P67"/>
    <mergeCell ref="C68:D68"/>
    <mergeCell ref="A123:A130"/>
    <mergeCell ref="A93:A108"/>
    <mergeCell ref="C93:P98"/>
    <mergeCell ref="C104:C108"/>
    <mergeCell ref="D104:D108"/>
    <mergeCell ref="H104:H108"/>
    <mergeCell ref="I104:I108"/>
    <mergeCell ref="K104:K108"/>
    <mergeCell ref="L104:L108"/>
    <mergeCell ref="M104:M108"/>
    <mergeCell ref="A200:A206"/>
    <mergeCell ref="C200:P203"/>
    <mergeCell ref="A186:A192"/>
    <mergeCell ref="C186:P189"/>
    <mergeCell ref="A193:A199"/>
    <mergeCell ref="C193:P196"/>
    <mergeCell ref="C197:D198"/>
    <mergeCell ref="A149:A155"/>
    <mergeCell ref="C149:P152"/>
    <mergeCell ref="K144:K146"/>
    <mergeCell ref="L144:L146"/>
    <mergeCell ref="M144:M146"/>
    <mergeCell ref="N144:N146"/>
    <mergeCell ref="A139:A146"/>
    <mergeCell ref="C139:P142"/>
    <mergeCell ref="C144:C146"/>
    <mergeCell ref="I144:I146"/>
    <mergeCell ref="A156:A163"/>
    <mergeCell ref="C156:P159"/>
    <mergeCell ref="A179:A185"/>
    <mergeCell ref="C179:P182"/>
    <mergeCell ref="C164:P167"/>
    <mergeCell ref="A45:A46"/>
    <mergeCell ref="C45:D45"/>
    <mergeCell ref="A49:A55"/>
    <mergeCell ref="A58:A86"/>
    <mergeCell ref="C48:P51"/>
    <mergeCell ref="C52:D52"/>
    <mergeCell ref="C86:P89"/>
    <mergeCell ref="A87:A92"/>
    <mergeCell ref="C90:D90"/>
    <mergeCell ref="C71:P74"/>
    <mergeCell ref="P37:P39"/>
    <mergeCell ref="A41:A42"/>
    <mergeCell ref="C41:P44"/>
    <mergeCell ref="L37:L39"/>
    <mergeCell ref="M37:M39"/>
    <mergeCell ref="N37:N39"/>
    <mergeCell ref="O37:O39"/>
    <mergeCell ref="O28:O30"/>
    <mergeCell ref="P28:P30"/>
    <mergeCell ref="A32:A39"/>
    <mergeCell ref="C32:P35"/>
    <mergeCell ref="C37:C39"/>
    <mergeCell ref="D37:D39"/>
    <mergeCell ref="H37:H39"/>
    <mergeCell ref="I37:I39"/>
    <mergeCell ref="J37:J39"/>
    <mergeCell ref="K37:K39"/>
    <mergeCell ref="C23:P26"/>
    <mergeCell ref="C28:C30"/>
    <mergeCell ref="D28:D30"/>
    <mergeCell ref="H28:H30"/>
    <mergeCell ref="I28:I30"/>
    <mergeCell ref="J28:J30"/>
    <mergeCell ref="K28:K30"/>
    <mergeCell ref="L28:L30"/>
    <mergeCell ref="M28:M30"/>
    <mergeCell ref="N28:N30"/>
    <mergeCell ref="M19:M21"/>
    <mergeCell ref="N19:N21"/>
    <mergeCell ref="O19:O21"/>
    <mergeCell ref="P19:P21"/>
    <mergeCell ref="D11:F11"/>
    <mergeCell ref="C13:D13"/>
    <mergeCell ref="C14:P17"/>
    <mergeCell ref="C19:C21"/>
    <mergeCell ref="D19:D21"/>
    <mergeCell ref="H19:H21"/>
    <mergeCell ref="I19:I21"/>
    <mergeCell ref="J19:J21"/>
    <mergeCell ref="K19:K21"/>
    <mergeCell ref="L19:L21"/>
    <mergeCell ref="H5:P5"/>
    <mergeCell ref="H6:H9"/>
    <mergeCell ref="I6:P6"/>
    <mergeCell ref="I7:L7"/>
    <mergeCell ref="M7:P7"/>
    <mergeCell ref="I8:I9"/>
    <mergeCell ref="J8:L8"/>
    <mergeCell ref="M8:M9"/>
    <mergeCell ref="N8:P8"/>
    <mergeCell ref="A2:P2"/>
    <mergeCell ref="A4:A9"/>
    <mergeCell ref="B4:B9"/>
    <mergeCell ref="C4:C9"/>
    <mergeCell ref="D4:D9"/>
    <mergeCell ref="E4:E9"/>
    <mergeCell ref="F4:G4"/>
    <mergeCell ref="H4:P4"/>
    <mergeCell ref="F5:F9"/>
    <mergeCell ref="G5:G9"/>
    <mergeCell ref="F214:G214"/>
    <mergeCell ref="J214:L214"/>
    <mergeCell ref="N214:P214"/>
    <mergeCell ref="C133:P136"/>
    <mergeCell ref="C171:P174"/>
    <mergeCell ref="O144:O146"/>
    <mergeCell ref="P144:P146"/>
    <mergeCell ref="C207:P210"/>
    <mergeCell ref="J144:J146"/>
    <mergeCell ref="C148:D148"/>
    <mergeCell ref="P104:P108"/>
    <mergeCell ref="J104:J108"/>
    <mergeCell ref="O104:O108"/>
    <mergeCell ref="C124:P127"/>
    <mergeCell ref="K118:K122"/>
    <mergeCell ref="L118:L122"/>
    <mergeCell ref="O118:O122"/>
    <mergeCell ref="P118:P122"/>
    <mergeCell ref="D144:D146"/>
    <mergeCell ref="H144:H146"/>
    <mergeCell ref="N118:N122"/>
    <mergeCell ref="N104:N108"/>
    <mergeCell ref="A109:A122"/>
    <mergeCell ref="C109:P112"/>
    <mergeCell ref="C118:C122"/>
    <mergeCell ref="D118:D122"/>
    <mergeCell ref="H118:H122"/>
    <mergeCell ref="I118:I122"/>
    <mergeCell ref="J118:J122"/>
    <mergeCell ref="M118:M122"/>
  </mergeCells>
  <printOptions/>
  <pageMargins left="0.33" right="0.36" top="0.5" bottom="0.28" header="0.23" footer="0.17"/>
  <pageSetup horizontalDpi="600" verticalDpi="600" orientation="landscape" paperSize="9" r:id="rId1"/>
  <headerFooter alignWithMargins="0">
    <oddHeader>&amp;CZałącznik Nr 4 do Uchwały Rady Miejskiej w Jezioranach Nr XXVI/227/2013 z dnia 25.09.2013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2013-11-24T18:08:22Z</cp:lastPrinted>
  <dcterms:created xsi:type="dcterms:W3CDTF">1997-02-26T13:46:56Z</dcterms:created>
  <dcterms:modified xsi:type="dcterms:W3CDTF">2013-11-24T18:34:30Z</dcterms:modified>
  <cp:category/>
  <cp:version/>
  <cp:contentType/>
  <cp:contentStatus/>
</cp:coreProperties>
</file>